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70" windowHeight="13080" activeTab="1"/>
  </bookViews>
  <sheets>
    <sheet name="List1" sheetId="1" r:id="rId1"/>
    <sheet name="List2" sheetId="2" r:id="rId2"/>
  </sheets>
  <definedNames>
    <definedName name="_xlnm.Print_Area" localSheetId="0">List1!$A$1:$P$48</definedName>
    <definedName name="_xlnm.Print_Area" localSheetId="1">List2!$A$1:$H$24</definedName>
    <definedName name="Text1" localSheetId="0">List1!$A$7</definedName>
    <definedName name="Text10" localSheetId="1">List2!$A$6</definedName>
    <definedName name="Text11" localSheetId="1">List2!$A$8</definedName>
    <definedName name="Text12" localSheetId="1">List2!$A$10</definedName>
    <definedName name="Text13" localSheetId="1">List2!$A$12</definedName>
    <definedName name="Text28" localSheetId="1">List2!$E$4</definedName>
    <definedName name="Text29" localSheetId="1">List2!$E$6</definedName>
    <definedName name="Text30" localSheetId="1">List2!$E$8</definedName>
    <definedName name="Text31" localSheetId="1">List2!$E$10</definedName>
    <definedName name="Text32" localSheetId="1">List2!$E$12</definedName>
    <definedName name="Text33" localSheetId="1">List2!$E$14</definedName>
    <definedName name="Text34" localSheetId="1">List2!$E$16</definedName>
    <definedName name="Text49" localSheetId="1">List2!$G$4</definedName>
    <definedName name="Text50" localSheetId="1">List2!$G$6</definedName>
    <definedName name="Text51" localSheetId="1">List2!$G$8</definedName>
    <definedName name="Text52" localSheetId="1">List2!$G$10</definedName>
    <definedName name="Text53" localSheetId="1">List2!$G$12</definedName>
    <definedName name="Text54" localSheetId="1">List2!$G$14</definedName>
    <definedName name="Text55" localSheetId="1">List2!$G$16</definedName>
    <definedName name="Text56" localSheetId="1">List2!$H$6</definedName>
    <definedName name="Text57" localSheetId="1">List2!$H$8</definedName>
    <definedName name="Text58" localSheetId="1">List2!$H$10</definedName>
    <definedName name="Text59" localSheetId="1">List2!$H$12</definedName>
    <definedName name="Text60" localSheetId="1">List2!$H$14</definedName>
    <definedName name="Text61" localSheetId="1">List2!$H$16</definedName>
    <definedName name="Text62" localSheetId="1">List2!$G$24</definedName>
    <definedName name="Text63" localSheetId="1">List2!$H$24</definedName>
    <definedName name="Text64" localSheetId="1">List2!$F$4</definedName>
    <definedName name="Text65" localSheetId="1">List2!$F$6</definedName>
    <definedName name="Text66" localSheetId="1">List2!$F$8</definedName>
    <definedName name="Text67" localSheetId="1">List2!$F$10</definedName>
    <definedName name="Text68" localSheetId="1">List2!$F$12</definedName>
    <definedName name="Text69" localSheetId="1">List2!$F$14</definedName>
    <definedName name="Text70" localSheetId="1">List2!$F$16</definedName>
    <definedName name="Text71" localSheetId="1">List2!$F$18</definedName>
    <definedName name="Text72" localSheetId="1">List2!$F$20</definedName>
    <definedName name="Text73" localSheetId="1">List2!$F$22</definedName>
    <definedName name="Text74" localSheetId="1">List2!$F$24</definedName>
    <definedName name="Text8" localSheetId="0">List1!#REF!</definedName>
    <definedName name="Text9" localSheetId="1">List2!$A$4</definedName>
    <definedName name="Textové19" localSheetId="0">List1!#REF!</definedName>
    <definedName name="Textové21" localSheetId="0">List1!$A$12</definedName>
    <definedName name="Textové22" localSheetId="0">List1!#REF!</definedName>
    <definedName name="Textové31" localSheetId="0">List1!$A$21</definedName>
    <definedName name="Textové35" localSheetId="0">List1!$M$39</definedName>
    <definedName name="Textové37" localSheetId="0">List1!#REF!</definedName>
    <definedName name="Textové38" localSheetId="0">List1!$A$14</definedName>
    <definedName name="Textové39" localSheetId="0">List1!#REF!</definedName>
    <definedName name="Textové40" localSheetId="0">List1!#REF!</definedName>
    <definedName name="Textové41" localSheetId="0">List1!$A$20</definedName>
    <definedName name="Textové42" localSheetId="0">List1!$A$22</definedName>
    <definedName name="Textové44" localSheetId="0">List1!#REF!</definedName>
    <definedName name="Textové45" localSheetId="0">List1!#REF!</definedName>
    <definedName name="Textové47" localSheetId="0">List1!#REF!</definedName>
    <definedName name="Textové48" localSheetId="0">List1!#REF!</definedName>
    <definedName name="Textové51" localSheetId="0">List1!#REF!</definedName>
    <definedName name="Textové52" localSheetId="0">List1!#REF!</definedName>
    <definedName name="Textové53" localSheetId="0">List1!$A$36</definedName>
  </definedNames>
  <calcPr calcId="125725"/>
</workbook>
</file>

<file path=xl/calcChain.xml><?xml version="1.0" encoding="utf-8"?>
<calcChain xmlns="http://schemas.openxmlformats.org/spreadsheetml/2006/main">
  <c r="O30" i="1"/>
  <c r="K27"/>
  <c r="F27"/>
  <c r="R22"/>
  <c r="O29"/>
  <c r="O28"/>
  <c r="F29"/>
  <c r="F28"/>
  <c r="O26"/>
  <c r="F26"/>
  <c r="O25"/>
  <c r="F25"/>
  <c r="G18"/>
  <c r="K18"/>
  <c r="G19"/>
  <c r="E31"/>
  <c r="O36"/>
  <c r="K31"/>
  <c r="L37"/>
  <c r="E30"/>
  <c r="L36"/>
  <c r="H24" i="2"/>
  <c r="G24"/>
  <c r="F24"/>
  <c r="M22" i="1"/>
  <c r="B27"/>
  <c r="O27"/>
  <c r="K19"/>
</calcChain>
</file>

<file path=xl/sharedStrings.xml><?xml version="1.0" encoding="utf-8"?>
<sst xmlns="http://schemas.openxmlformats.org/spreadsheetml/2006/main" count="225" uniqueCount="73">
  <si>
    <t>     </t>
  </si>
  <si>
    <t>Prohlašuji, že jsem všechny údaje vyplnil úplně a správně</t>
  </si>
  <si>
    <t>km/100</t>
  </si>
  <si>
    <t>x</t>
  </si>
  <si>
    <t>měna</t>
  </si>
  <si>
    <t>Podpis pracovníka</t>
  </si>
  <si>
    <t>Podpis pracovníka, který provedl kontrolu vyúčtování</t>
  </si>
  <si>
    <t>Úhrada z:</t>
  </si>
  <si>
    <t>ČESKÉ VYSOKÉ UČENÍ TECHNICKÉ V PRAZE</t>
  </si>
  <si>
    <t>Fakulta stavební</t>
  </si>
  <si>
    <t>Thákurova 7, 166 29 Praha 6</t>
  </si>
  <si>
    <t>Příloha k vyúčtování nákladů zahraniční pracovní cesty č.j.:</t>
  </si>
  <si>
    <t>Podpis odpovědného řešitele grantu, koordinátora VZ</t>
  </si>
  <si>
    <t>Podpis vedoucího katedry</t>
  </si>
  <si>
    <t>(správce rozpočtu)</t>
  </si>
  <si>
    <t>SPZ:</t>
  </si>
  <si>
    <t>km</t>
  </si>
  <si>
    <t>Návrat do ČR dne:</t>
  </si>
  <si>
    <t>Použitý dopravní prostředek:</t>
  </si>
  <si>
    <t>typ:</t>
  </si>
  <si>
    <t>Ostatní náklady (dálniční známka, dálniční poplatky, parkovné atd. - nutno doložit):</t>
  </si>
  <si>
    <t>Spolucestující:</t>
  </si>
  <si>
    <t>Datum:</t>
  </si>
  <si>
    <t>doklad č. 1</t>
  </si>
  <si>
    <t>doklad č. 2</t>
  </si>
  <si>
    <t>doklad č. 3</t>
  </si>
  <si>
    <t>doklad č. 4</t>
  </si>
  <si>
    <t>doklad č. 5</t>
  </si>
  <si>
    <t>doklad č. 6</t>
  </si>
  <si>
    <t>Použití pronajatého osobního automobilu</t>
  </si>
  <si>
    <t>(smlouvu nutno uzavřít s českou cestovní kanceláří na základě objednávky katedry - kopii přiložit k vyúčtování)</t>
  </si>
  <si>
    <t>počáteční stav:</t>
  </si>
  <si>
    <t>konečný stav:</t>
  </si>
  <si>
    <t>celkem (</t>
  </si>
  <si>
    <t>Použití pronajatého osobního automobilu bylo účelné a hospodárné, s předloženým vyúčtováním souhlasím</t>
  </si>
  <si>
    <t>(přiložit doklad od pronajímatele z místa akce)</t>
  </si>
  <si>
    <t>NÁKLADY CELKEM:</t>
  </si>
  <si>
    <t>Datum</t>
  </si>
  <si>
    <t>Odjezd – příjezd</t>
  </si>
  <si>
    <t>vozidla</t>
  </si>
  <si>
    <t>účel jízdy</t>
  </si>
  <si>
    <t>ujeto</t>
  </si>
  <si>
    <t>Doba řízení vozidla</t>
  </si>
  <si>
    <t>Bezpečnostní přestávky</t>
  </si>
  <si>
    <t>v hod.</t>
  </si>
  <si>
    <t>hod</t>
  </si>
  <si>
    <t>Odjezd</t>
  </si>
  <si>
    <t>Příjezd</t>
  </si>
  <si>
    <t xml:space="preserve">Celkem: </t>
  </si>
  <si>
    <t>Navštívená země, místo konání akce:</t>
  </si>
  <si>
    <t>Kč</t>
  </si>
  <si>
    <t>mil</t>
  </si>
  <si>
    <t>celkem</t>
  </si>
  <si>
    <t>v cizí měně            </t>
  </si>
  <si>
    <t>cena pohon.hmot-za litr)</t>
  </si>
  <si>
    <t>cena pohon.hmot-za gal)</t>
  </si>
  <si>
    <t>EUR</t>
  </si>
  <si>
    <t>USD</t>
  </si>
  <si>
    <t>Jméno a příjmení:</t>
  </si>
  <si>
    <t>/</t>
  </si>
  <si>
    <t>mil/gal</t>
  </si>
  <si>
    <t>=za gal</t>
  </si>
  <si>
    <t>cena pohon. hmot. za litr</t>
  </si>
  <si>
    <t>(příkazce operací)</t>
  </si>
  <si>
    <t>Počet ujetých mil :</t>
  </si>
  <si>
    <r>
      <t xml:space="preserve">Počet ujetých kilometrů </t>
    </r>
    <r>
      <rPr>
        <b/>
        <sz val="10.5"/>
        <rFont val="Arial"/>
        <family val="2"/>
        <charset val="238"/>
      </rPr>
      <t>celkem</t>
    </r>
    <r>
      <rPr>
        <sz val="10.5"/>
        <rFont val="Arial"/>
        <family val="2"/>
        <charset val="238"/>
      </rPr>
      <t>:</t>
    </r>
  </si>
  <si>
    <r>
      <t>l</t>
    </r>
    <r>
      <rPr>
        <sz val="10.5"/>
        <rFont val="Arial"/>
        <family val="2"/>
        <charset val="238"/>
      </rPr>
      <t>/100</t>
    </r>
    <r>
      <rPr>
        <i/>
        <sz val="10.5"/>
        <rFont val="Arial"/>
        <family val="2"/>
        <charset val="238"/>
      </rPr>
      <t>km</t>
    </r>
  </si>
  <si>
    <t>Ø spotřeba dle TP</t>
  </si>
  <si>
    <t>Termín cesty - odjezd z ČR dne:</t>
  </si>
  <si>
    <r>
      <t xml:space="preserve">Trasa </t>
    </r>
    <r>
      <rPr>
        <i/>
        <sz val="9.5"/>
        <rFont val="Arial"/>
        <family val="2"/>
        <charset val="238"/>
      </rPr>
      <t xml:space="preserve">(nutno uvést přesnou trasu v záznamu o provozu vozidla </t>
    </r>
    <r>
      <rPr>
        <b/>
        <i/>
        <sz val="9.5"/>
        <rFont val="Arial"/>
        <family val="2"/>
        <charset val="238"/>
      </rPr>
      <t>- 2 záložka tohoto formuláře = přejít na List2</t>
    </r>
    <r>
      <rPr>
        <i/>
        <sz val="9.5"/>
        <rFont val="Arial"/>
        <family val="2"/>
        <charset val="238"/>
      </rPr>
      <t>)</t>
    </r>
    <r>
      <rPr>
        <sz val="9.5"/>
        <rFont val="Arial"/>
        <family val="2"/>
        <charset val="238"/>
      </rPr>
      <t>:</t>
    </r>
  </si>
  <si>
    <t>Ø spotřeba pohonných hmot dle TP:</t>
  </si>
  <si>
    <r>
      <t xml:space="preserve">(kopie TP v přiloze k vyúčtování - </t>
    </r>
    <r>
      <rPr>
        <i/>
        <sz val="9.5"/>
        <rFont val="Arial"/>
        <family val="2"/>
        <charset val="238"/>
      </rPr>
      <t>pokud není TP součástí smlouvy je možné přiložit TP z internetu</t>
    </r>
    <r>
      <rPr>
        <sz val="9.5"/>
        <rFont val="Arial"/>
        <family val="2"/>
        <charset val="238"/>
      </rPr>
      <t>)</t>
    </r>
  </si>
  <si>
    <r>
      <t>Náhrada za pohonné hmoty</t>
    </r>
    <r>
      <rPr>
        <sz val="10.5"/>
        <rFont val="Arial"/>
        <family val="2"/>
        <charset val="238"/>
      </rPr>
      <t xml:space="preserve"> v zahraničí (</t>
    </r>
    <r>
      <rPr>
        <i/>
        <sz val="9.5"/>
        <rFont val="Arial"/>
        <family val="2"/>
        <charset val="238"/>
      </rPr>
      <t>cenu poh.hmot nutno doložit dokladem ze zahraničí</t>
    </r>
    <r>
      <rPr>
        <sz val="10.5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</si>
</sst>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sz val="10.5"/>
      <color indexed="9"/>
      <name val="Arial"/>
      <family val="2"/>
      <charset val="238"/>
    </font>
    <font>
      <b/>
      <u/>
      <sz val="10.5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9.5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2" fontId="5" fillId="2" borderId="0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64" fontId="5" fillId="2" borderId="3" xfId="0" applyNumberFormat="1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2" fontId="14" fillId="2" borderId="0" xfId="0" applyNumberFormat="1" applyFont="1" applyFill="1" applyBorder="1" applyAlignment="1" applyProtection="1">
      <alignment vertical="top"/>
      <protection locked="0"/>
    </xf>
    <xf numFmtId="164" fontId="14" fillId="2" borderId="0" xfId="0" applyNumberFormat="1" applyFont="1" applyFill="1" applyBorder="1" applyAlignment="1" applyProtection="1">
      <alignment horizontal="center" vertical="top"/>
      <protection locked="0"/>
    </xf>
    <xf numFmtId="164" fontId="14" fillId="2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/>
    <xf numFmtId="0" fontId="13" fillId="0" borderId="0" xfId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12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10" fillId="0" borderId="0" xfId="0" applyFont="1" applyFill="1" applyAlignment="1" applyProtection="1"/>
    <xf numFmtId="0" fontId="10" fillId="0" borderId="0" xfId="0" applyFont="1" applyAlignme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6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0" fontId="4" fillId="0" borderId="15" xfId="0" applyFont="1" applyBorder="1" applyAlignment="1" applyProtection="1">
      <alignment vertical="top"/>
    </xf>
    <xf numFmtId="0" fontId="4" fillId="0" borderId="6" xfId="0" applyFont="1" applyFill="1" applyBorder="1" applyAlignment="1" applyProtection="1"/>
    <xf numFmtId="0" fontId="5" fillId="0" borderId="6" xfId="0" applyFont="1" applyFill="1" applyBorder="1" applyAlignment="1" applyProtection="1"/>
    <xf numFmtId="0" fontId="4" fillId="0" borderId="6" xfId="0" applyFont="1" applyBorder="1" applyAlignment="1" applyProtection="1">
      <alignment vertical="top"/>
    </xf>
    <xf numFmtId="0" fontId="4" fillId="0" borderId="17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7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top"/>
    </xf>
    <xf numFmtId="0" fontId="4" fillId="0" borderId="5" xfId="0" applyFont="1" applyBorder="1" applyAlignment="1" applyProtection="1">
      <alignment vertical="top"/>
    </xf>
    <xf numFmtId="0" fontId="4" fillId="0" borderId="17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0" fontId="4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/>
    </xf>
    <xf numFmtId="0" fontId="8" fillId="0" borderId="0" xfId="0" applyFont="1" applyBorder="1" applyProtection="1"/>
    <xf numFmtId="2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top"/>
    </xf>
    <xf numFmtId="0" fontId="4" fillId="0" borderId="11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left" vertical="top"/>
    </xf>
    <xf numFmtId="0" fontId="4" fillId="0" borderId="11" xfId="0" applyFont="1" applyBorder="1" applyAlignment="1" applyProtection="1"/>
    <xf numFmtId="0" fontId="14" fillId="0" borderId="17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vertical="top"/>
    </xf>
    <xf numFmtId="0" fontId="10" fillId="0" borderId="0" xfId="0" applyFont="1" applyBorder="1" applyProtection="1"/>
    <xf numFmtId="0" fontId="10" fillId="0" borderId="17" xfId="0" applyFont="1" applyBorder="1" applyAlignment="1" applyProtection="1">
      <alignment horizontal="right" vertical="top"/>
    </xf>
    <xf numFmtId="2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horizontal="center" vertical="top"/>
    </xf>
    <xf numFmtId="2" fontId="10" fillId="0" borderId="0" xfId="0" applyNumberFormat="1" applyFont="1" applyBorder="1" applyAlignment="1" applyProtection="1">
      <alignment vertical="top"/>
    </xf>
    <xf numFmtId="0" fontId="10" fillId="0" borderId="5" xfId="0" applyFont="1" applyFill="1" applyBorder="1" applyAlignment="1" applyProtection="1">
      <alignment horizontal="left" vertical="top"/>
    </xf>
    <xf numFmtId="0" fontId="14" fillId="0" borderId="0" xfId="0" applyNumberFormat="1" applyFont="1" applyBorder="1" applyAlignment="1" applyProtection="1">
      <alignment vertical="top"/>
    </xf>
    <xf numFmtId="0" fontId="10" fillId="0" borderId="0" xfId="0" applyFont="1" applyProtection="1"/>
    <xf numFmtId="2" fontId="5" fillId="0" borderId="0" xfId="0" applyNumberFormat="1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49" fontId="4" fillId="0" borderId="5" xfId="0" applyNumberFormat="1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17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5" xfId="0" applyFont="1" applyBorder="1" applyAlignment="1" applyProtection="1">
      <alignment vertical="top"/>
    </xf>
    <xf numFmtId="0" fontId="10" fillId="0" borderId="17" xfId="0" applyFont="1" applyBorder="1" applyAlignment="1" applyProtection="1">
      <alignment horizontal="left" indent="1"/>
    </xf>
    <xf numFmtId="0" fontId="10" fillId="0" borderId="17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top"/>
    </xf>
    <xf numFmtId="0" fontId="5" fillId="0" borderId="18" xfId="0" applyFont="1" applyBorder="1" applyAlignment="1" applyProtection="1">
      <alignment vertical="top"/>
    </xf>
    <xf numFmtId="2" fontId="5" fillId="0" borderId="19" xfId="0" applyNumberFormat="1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horizontal="left" vertical="top"/>
    </xf>
    <xf numFmtId="0" fontId="4" fillId="0" borderId="19" xfId="0" applyFont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right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vertical="top"/>
    </xf>
    <xf numFmtId="0" fontId="7" fillId="0" borderId="22" xfId="0" applyFont="1" applyBorder="1" applyAlignment="1" applyProtection="1"/>
    <xf numFmtId="0" fontId="6" fillId="0" borderId="22" xfId="0" applyFont="1" applyBorder="1" applyAlignment="1" applyProtection="1"/>
    <xf numFmtId="0" fontId="6" fillId="0" borderId="2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4" fillId="0" borderId="22" xfId="0" applyFont="1" applyBorder="1" applyAlignment="1" applyProtection="1">
      <alignment vertical="top"/>
    </xf>
    <xf numFmtId="0" fontId="4" fillId="0" borderId="23" xfId="0" applyFont="1" applyBorder="1" applyAlignment="1" applyProtection="1">
      <alignment vertical="top"/>
    </xf>
    <xf numFmtId="0" fontId="4" fillId="0" borderId="23" xfId="0" applyFont="1" applyBorder="1" applyAlignment="1" applyProtection="1">
      <alignment horizontal="center" vertical="top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2" xfId="0" applyFont="1" applyBorder="1" applyProtection="1"/>
    <xf numFmtId="0" fontId="2" fillId="0" borderId="14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0" fontId="4" fillId="0" borderId="15" xfId="0" applyFont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right" vertical="top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0" borderId="17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protection locked="0"/>
    </xf>
    <xf numFmtId="0" fontId="4" fillId="0" borderId="1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164" fontId="5" fillId="0" borderId="9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5" fillId="2" borderId="8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2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 vertical="top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2" fontId="5" fillId="0" borderId="21" xfId="0" applyNumberFormat="1" applyFont="1" applyFill="1" applyBorder="1" applyAlignment="1" applyProtection="1">
      <alignment vertical="top"/>
    </xf>
    <xf numFmtId="2" fontId="4" fillId="0" borderId="3" xfId="0" applyNumberFormat="1" applyFont="1" applyFill="1" applyBorder="1" applyAlignment="1" applyProtection="1">
      <alignment vertical="top"/>
    </xf>
    <xf numFmtId="0" fontId="10" fillId="2" borderId="0" xfId="0" applyFont="1" applyFill="1" applyAlignment="1" applyProtection="1">
      <protection locked="0"/>
    </xf>
    <xf numFmtId="2" fontId="5" fillId="0" borderId="19" xfId="0" applyNumberFormat="1" applyFont="1" applyFill="1" applyBorder="1" applyAlignment="1" applyProtection="1">
      <alignment vertical="top"/>
    </xf>
    <xf numFmtId="2" fontId="4" fillId="0" borderId="19" xfId="0" applyNumberFormat="1" applyFont="1" applyFill="1" applyBorder="1" applyAlignment="1" applyProtection="1">
      <alignment vertical="top"/>
    </xf>
    <xf numFmtId="2" fontId="5" fillId="0" borderId="0" xfId="0" applyNumberFormat="1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  <protection locked="0"/>
    </xf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Alignment="1" applyProtection="1"/>
    <xf numFmtId="0" fontId="4" fillId="0" borderId="1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10" fillId="2" borderId="0" xfId="0" applyFont="1" applyFill="1" applyBorder="1" applyAlignment="1" applyProtection="1">
      <protection locked="0"/>
    </xf>
    <xf numFmtId="0" fontId="5" fillId="2" borderId="12" xfId="0" applyFont="1" applyFill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right" vertical="top"/>
    </xf>
    <xf numFmtId="0" fontId="4" fillId="0" borderId="12" xfId="0" applyFont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textRotation="90" wrapText="1"/>
    </xf>
    <xf numFmtId="0" fontId="2" fillId="0" borderId="14" xfId="0" applyFont="1" applyBorder="1" applyAlignment="1" applyProtection="1">
      <alignment horizontal="center" textRotation="90" wrapText="1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Protection="1"/>
    <xf numFmtId="0" fontId="2" fillId="0" borderId="13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0</xdr:rowOff>
    </xdr:to>
    <xdr:pic>
      <xdr:nvPicPr>
        <xdr:cNvPr id="1046" name="Obrázek 2" descr="lev_samotny 104x104px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512"/>
        <a:stretch>
          <a:fillRect/>
        </a:stretch>
      </xdr:blipFill>
      <xdr:spPr bwMode="auto">
        <a:xfrm>
          <a:off x="0" y="0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opLeftCell="A7" zoomScaleNormal="100" workbookViewId="0">
      <selection activeCell="O37" sqref="O37:P37"/>
    </sheetView>
  </sheetViews>
  <sheetFormatPr defaultRowHeight="13.5"/>
  <cols>
    <col min="1" max="1" width="11" style="17" customWidth="1"/>
    <col min="2" max="2" width="9.85546875" style="17" customWidth="1"/>
    <col min="3" max="3" width="2.7109375" style="17" customWidth="1"/>
    <col min="4" max="4" width="5.140625" style="17" customWidth="1"/>
    <col min="5" max="5" width="3" style="17" customWidth="1"/>
    <col min="6" max="6" width="7.7109375" style="17" customWidth="1"/>
    <col min="7" max="7" width="3" style="17" customWidth="1"/>
    <col min="8" max="8" width="5.28515625" style="17" customWidth="1"/>
    <col min="9" max="9" width="7.7109375" style="32" customWidth="1"/>
    <col min="10" max="10" width="3" style="32" customWidth="1"/>
    <col min="11" max="11" width="8.85546875" style="17" customWidth="1"/>
    <col min="12" max="12" width="2.85546875" style="17" customWidth="1"/>
    <col min="13" max="13" width="9.42578125" style="17" customWidth="1"/>
    <col min="14" max="14" width="10.28515625" style="17" customWidth="1"/>
    <col min="15" max="15" width="10.42578125" style="17" customWidth="1"/>
    <col min="16" max="16" width="6.42578125" style="17" customWidth="1"/>
    <col min="17" max="17" width="9.140625" style="23"/>
    <col min="18" max="18" width="10.7109375" style="23" bestFit="1" customWidth="1"/>
    <col min="19" max="16384" width="9.140625" style="23"/>
  </cols>
  <sheetData>
    <row r="1" spans="1:16" ht="15.75">
      <c r="C1" s="18" t="s">
        <v>8</v>
      </c>
      <c r="D1" s="19"/>
      <c r="E1" s="20"/>
      <c r="F1" s="20"/>
      <c r="G1" s="19"/>
      <c r="H1" s="19"/>
      <c r="I1" s="19"/>
      <c r="J1" s="21"/>
      <c r="K1" s="21"/>
      <c r="L1" s="19"/>
      <c r="M1" s="19"/>
      <c r="N1" s="19"/>
      <c r="O1" s="19"/>
      <c r="P1" s="22"/>
    </row>
    <row r="2" spans="1:16" ht="15">
      <c r="C2" s="24" t="s">
        <v>9</v>
      </c>
      <c r="D2" s="25"/>
      <c r="G2" s="25"/>
      <c r="H2" s="25"/>
      <c r="I2" s="25"/>
      <c r="J2" s="26"/>
      <c r="K2" s="26"/>
      <c r="L2" s="25"/>
      <c r="M2" s="25"/>
      <c r="N2" s="25"/>
      <c r="O2" s="25"/>
      <c r="P2" s="25"/>
    </row>
    <row r="3" spans="1:16">
      <c r="C3" s="27" t="s">
        <v>10</v>
      </c>
      <c r="D3" s="28"/>
      <c r="E3" s="29"/>
      <c r="F3" s="29"/>
      <c r="G3" s="28"/>
      <c r="H3" s="28"/>
      <c r="I3" s="30"/>
      <c r="J3" s="31"/>
      <c r="K3" s="31"/>
      <c r="L3" s="30"/>
      <c r="M3" s="30"/>
      <c r="N3" s="30"/>
      <c r="O3" s="30"/>
      <c r="P3" s="30"/>
    </row>
    <row r="4" spans="1:16" ht="15" customHeight="1">
      <c r="E4" s="32"/>
      <c r="I4" s="17"/>
      <c r="K4" s="32"/>
    </row>
    <row r="5" spans="1:16" ht="18">
      <c r="A5" s="160" t="s">
        <v>29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>
      <c r="A6" s="167" t="s">
        <v>30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15">
      <c r="A7" s="162" t="s">
        <v>11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9"/>
      <c r="P7" s="170"/>
    </row>
    <row r="8" spans="1:16" ht="15" customHeight="1"/>
    <row r="9" spans="1:16">
      <c r="A9" s="144" t="s">
        <v>58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/>
    </row>
    <row r="10" spans="1:16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1:16" ht="15.75" customHeight="1">
      <c r="A11" s="144" t="s">
        <v>49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</row>
    <row r="12" spans="1:16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</row>
    <row r="13" spans="1:16" ht="16.5" customHeight="1">
      <c r="A13" s="157" t="s">
        <v>68</v>
      </c>
      <c r="B13" s="158"/>
      <c r="C13" s="158"/>
      <c r="D13" s="158"/>
      <c r="E13" s="158"/>
      <c r="F13" s="156"/>
      <c r="G13" s="156"/>
      <c r="H13" s="156"/>
      <c r="I13" s="36"/>
      <c r="J13" s="37"/>
      <c r="K13" s="38"/>
      <c r="L13" s="38"/>
      <c r="M13" s="151" t="s">
        <v>17</v>
      </c>
      <c r="N13" s="151"/>
      <c r="O13" s="149"/>
      <c r="P13" s="150"/>
    </row>
    <row r="14" spans="1:16">
      <c r="A14" s="39" t="s">
        <v>21</v>
      </c>
      <c r="B14" s="4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8"/>
    </row>
    <row r="15" spans="1:16" ht="15.75" customHeight="1">
      <c r="A15" s="33" t="s">
        <v>69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5.75" customHeight="1">
      <c r="A16" s="41" t="s">
        <v>31</v>
      </c>
      <c r="B16" s="42"/>
      <c r="C16" s="152"/>
      <c r="D16" s="152"/>
      <c r="E16" s="152"/>
      <c r="F16" s="43" t="s">
        <v>16</v>
      </c>
      <c r="G16" s="153" t="s">
        <v>32</v>
      </c>
      <c r="H16" s="154"/>
      <c r="I16" s="154"/>
      <c r="J16" s="154"/>
      <c r="K16" s="155"/>
      <c r="L16" s="152"/>
      <c r="M16" s="45" t="s">
        <v>16</v>
      </c>
      <c r="N16" s="46"/>
      <c r="O16" s="47"/>
      <c r="P16" s="48"/>
    </row>
    <row r="17" spans="1:21" ht="15.75" customHeight="1">
      <c r="A17" s="41"/>
      <c r="B17" s="42"/>
      <c r="C17" s="152"/>
      <c r="D17" s="152"/>
      <c r="E17" s="152"/>
      <c r="F17" s="40" t="s">
        <v>51</v>
      </c>
      <c r="G17" s="44"/>
      <c r="H17" s="22"/>
      <c r="I17" s="22"/>
      <c r="J17" s="22"/>
      <c r="K17" s="155"/>
      <c r="L17" s="171"/>
      <c r="M17" s="45" t="s">
        <v>51</v>
      </c>
      <c r="N17" s="46"/>
      <c r="O17" s="47"/>
      <c r="P17" s="48"/>
    </row>
    <row r="18" spans="1:21" ht="15.75" customHeight="1">
      <c r="A18" s="49"/>
      <c r="B18" s="50"/>
      <c r="C18" s="50"/>
      <c r="D18" s="50"/>
      <c r="E18" s="50"/>
      <c r="F18" s="51" t="s">
        <v>64</v>
      </c>
      <c r="G18" s="172">
        <f>K17-C17</f>
        <v>0</v>
      </c>
      <c r="H18" s="172"/>
      <c r="I18" s="52"/>
      <c r="J18" s="53" t="s">
        <v>16</v>
      </c>
      <c r="K18" s="23">
        <f>G18*1.609</f>
        <v>0</v>
      </c>
      <c r="L18" s="54"/>
      <c r="M18" s="52"/>
      <c r="N18" s="55"/>
      <c r="O18" s="56"/>
      <c r="P18" s="57"/>
    </row>
    <row r="19" spans="1:21" ht="15.75" customHeight="1">
      <c r="A19" s="58"/>
      <c r="B19" s="59"/>
      <c r="C19" s="59"/>
      <c r="D19" s="59"/>
      <c r="E19" s="59"/>
      <c r="F19" s="60" t="s">
        <v>65</v>
      </c>
      <c r="G19" s="159">
        <f>K16-C16+K18</f>
        <v>0</v>
      </c>
      <c r="H19" s="159"/>
      <c r="I19" s="61"/>
      <c r="J19" s="62" t="s">
        <v>51</v>
      </c>
      <c r="K19" s="23">
        <f>G19*0.621371</f>
        <v>0</v>
      </c>
      <c r="L19" s="63" t="s">
        <v>35</v>
      </c>
      <c r="M19" s="61"/>
      <c r="N19" s="64"/>
      <c r="O19" s="65"/>
      <c r="P19" s="66"/>
    </row>
    <row r="20" spans="1:21" ht="15.75" customHeight="1">
      <c r="A20" s="67" t="s">
        <v>18</v>
      </c>
      <c r="B20" s="68"/>
      <c r="C20" s="68"/>
      <c r="D20" s="68"/>
      <c r="E20" s="68"/>
      <c r="F20" s="68"/>
      <c r="G20" s="68"/>
      <c r="H20" s="69" t="s">
        <v>19</v>
      </c>
      <c r="I20" s="183"/>
      <c r="J20" s="183"/>
      <c r="K20" s="183"/>
      <c r="L20" s="183"/>
      <c r="M20" s="183"/>
      <c r="N20" s="183"/>
      <c r="O20" s="183"/>
      <c r="P20" s="43"/>
    </row>
    <row r="21" spans="1:21" ht="15.75" customHeight="1">
      <c r="A21" s="67"/>
      <c r="B21" s="68"/>
      <c r="C21" s="70"/>
      <c r="D21" s="70"/>
      <c r="E21" s="70"/>
      <c r="F21" s="70"/>
      <c r="G21" s="70"/>
      <c r="H21" s="70" t="s">
        <v>15</v>
      </c>
      <c r="I21" s="184"/>
      <c r="J21" s="184"/>
      <c r="K21" s="184"/>
      <c r="L21" s="184"/>
      <c r="M21" s="184"/>
      <c r="N21" s="184"/>
      <c r="O21" s="184"/>
      <c r="P21" s="43"/>
    </row>
    <row r="22" spans="1:21" ht="15.75" customHeight="1">
      <c r="A22" s="67"/>
      <c r="B22" s="68"/>
      <c r="C22" s="71"/>
      <c r="D22" s="71"/>
      <c r="E22" s="71"/>
      <c r="F22" s="71"/>
      <c r="G22" s="71"/>
      <c r="H22" s="72" t="s">
        <v>70</v>
      </c>
      <c r="I22" s="5"/>
      <c r="J22" s="73" t="s">
        <v>66</v>
      </c>
      <c r="K22" s="68"/>
      <c r="L22" s="40"/>
      <c r="M22" s="6" t="str">
        <f>R22</f>
        <v xml:space="preserve"> </v>
      </c>
      <c r="N22" s="74" t="s">
        <v>60</v>
      </c>
      <c r="O22" s="75"/>
      <c r="P22" s="76"/>
      <c r="R22" s="77" t="str">
        <f>IF(I22=0," ",(235.215/I22))</f>
        <v xml:space="preserve"> </v>
      </c>
    </row>
    <row r="23" spans="1:21" ht="15.75" customHeight="1">
      <c r="A23" s="67"/>
      <c r="B23" s="46" t="s">
        <v>71</v>
      </c>
      <c r="C23" s="71"/>
      <c r="D23" s="71"/>
      <c r="E23" s="71"/>
      <c r="F23" s="71"/>
      <c r="G23" s="71"/>
      <c r="H23" s="70"/>
      <c r="I23" s="78"/>
      <c r="J23" s="79"/>
      <c r="K23" s="40"/>
      <c r="L23" s="40"/>
      <c r="M23" s="40"/>
      <c r="N23" s="40"/>
      <c r="O23" s="23"/>
      <c r="P23" s="80"/>
    </row>
    <row r="24" spans="1:21">
      <c r="A24" s="81" t="s">
        <v>72</v>
      </c>
      <c r="B24" s="34"/>
      <c r="C24" s="34"/>
      <c r="D24" s="34"/>
      <c r="E24" s="34"/>
      <c r="F24" s="34"/>
      <c r="G24" s="34"/>
      <c r="H24" s="34"/>
      <c r="I24" s="82"/>
      <c r="J24" s="83"/>
      <c r="K24" s="84"/>
      <c r="L24" s="34"/>
      <c r="M24" s="85"/>
      <c r="N24" s="34"/>
      <c r="O24" s="34"/>
      <c r="P24" s="35"/>
    </row>
    <row r="25" spans="1:21" s="92" customFormat="1" ht="15.75" customHeight="1">
      <c r="A25" s="86" t="s">
        <v>33</v>
      </c>
      <c r="B25" s="14"/>
      <c r="C25" s="87" t="s">
        <v>2</v>
      </c>
      <c r="D25" s="87"/>
      <c r="E25" s="88" t="s">
        <v>3</v>
      </c>
      <c r="F25" s="89" t="str">
        <f>IF(B25=0," ",ROUND(I22,2))</f>
        <v xml:space="preserve"> </v>
      </c>
      <c r="G25" s="87" t="s">
        <v>67</v>
      </c>
      <c r="H25" s="87"/>
      <c r="I25" s="90"/>
      <c r="J25" s="88" t="s">
        <v>3</v>
      </c>
      <c r="K25" s="15"/>
      <c r="L25" s="87" t="s">
        <v>54</v>
      </c>
      <c r="M25" s="29"/>
      <c r="N25" s="87"/>
      <c r="O25" s="91" t="str">
        <f>IF(B25=0," ",ROUND(B25/100*F25*K25,2))</f>
        <v xml:space="preserve"> </v>
      </c>
      <c r="P25" s="11" t="s">
        <v>4</v>
      </c>
    </row>
    <row r="26" spans="1:21" s="92" customFormat="1" ht="15.75" customHeight="1">
      <c r="A26" s="86" t="s">
        <v>33</v>
      </c>
      <c r="B26" s="14"/>
      <c r="C26" s="87" t="s">
        <v>2</v>
      </c>
      <c r="D26" s="87"/>
      <c r="E26" s="88" t="s">
        <v>3</v>
      </c>
      <c r="F26" s="89" t="str">
        <f>IF(B26=0," ",ROUND(I22,2))</f>
        <v xml:space="preserve"> </v>
      </c>
      <c r="G26" s="87" t="s">
        <v>67</v>
      </c>
      <c r="H26" s="87"/>
      <c r="I26" s="90"/>
      <c r="J26" s="88" t="s">
        <v>3</v>
      </c>
      <c r="K26" s="15"/>
      <c r="L26" s="87" t="s">
        <v>54</v>
      </c>
      <c r="M26" s="29"/>
      <c r="N26" s="87"/>
      <c r="O26" s="91" t="str">
        <f>IF(B26=0," ",ROUND(B26/100*F26*K26,2))</f>
        <v xml:space="preserve"> </v>
      </c>
      <c r="P26" s="11" t="s">
        <v>4</v>
      </c>
    </row>
    <row r="27" spans="1:21" s="92" customFormat="1" ht="15.75" customHeight="1">
      <c r="A27" s="93" t="s">
        <v>33</v>
      </c>
      <c r="B27" s="94">
        <f>G19</f>
        <v>0</v>
      </c>
      <c r="C27" s="87" t="s">
        <v>2</v>
      </c>
      <c r="D27" s="87"/>
      <c r="E27" s="88" t="s">
        <v>3</v>
      </c>
      <c r="F27" s="95" t="str">
        <f>IF(I22=0," ",I22)</f>
        <v xml:space="preserve"> </v>
      </c>
      <c r="G27" s="87" t="s">
        <v>67</v>
      </c>
      <c r="H27" s="87"/>
      <c r="I27" s="90"/>
      <c r="J27" s="88" t="s">
        <v>3</v>
      </c>
      <c r="K27" s="96">
        <f>K28/3.785</f>
        <v>0</v>
      </c>
      <c r="L27" s="87" t="s">
        <v>54</v>
      </c>
      <c r="M27" s="29"/>
      <c r="N27" s="87"/>
      <c r="O27" s="97">
        <f>IF(B27=0,0,ROUND(B27/100*F27*K27,2))</f>
        <v>0</v>
      </c>
      <c r="P27" s="98"/>
    </row>
    <row r="28" spans="1:21" s="92" customFormat="1" ht="15.75" customHeight="1">
      <c r="A28" s="86" t="s">
        <v>33</v>
      </c>
      <c r="B28" s="16"/>
      <c r="C28" s="87" t="s">
        <v>51</v>
      </c>
      <c r="D28" s="87"/>
      <c r="E28" s="88" t="s">
        <v>59</v>
      </c>
      <c r="F28" s="99" t="str">
        <f>IF(B28=0," ",M22)</f>
        <v xml:space="preserve"> </v>
      </c>
      <c r="G28" s="87" t="s">
        <v>67</v>
      </c>
      <c r="H28" s="87"/>
      <c r="I28" s="90"/>
      <c r="J28" s="88" t="s">
        <v>3</v>
      </c>
      <c r="K28" s="15"/>
      <c r="L28" s="87" t="s">
        <v>55</v>
      </c>
      <c r="M28" s="29"/>
      <c r="N28" s="87"/>
      <c r="O28" s="91" t="str">
        <f>IF(B28=0," ",ROUND(B28/F28*K28,2))</f>
        <v xml:space="preserve"> </v>
      </c>
      <c r="P28" s="11" t="s">
        <v>4</v>
      </c>
    </row>
    <row r="29" spans="1:21" s="92" customFormat="1" ht="15.75" customHeight="1">
      <c r="A29" s="86" t="s">
        <v>33</v>
      </c>
      <c r="B29" s="16"/>
      <c r="C29" s="87" t="s">
        <v>51</v>
      </c>
      <c r="D29" s="87"/>
      <c r="E29" s="88" t="s">
        <v>59</v>
      </c>
      <c r="F29" s="99" t="str">
        <f>IF(B29=0," ",M22)</f>
        <v xml:space="preserve"> </v>
      </c>
      <c r="G29" s="87" t="s">
        <v>67</v>
      </c>
      <c r="H29" s="87"/>
      <c r="I29" s="90"/>
      <c r="J29" s="88" t="s">
        <v>3</v>
      </c>
      <c r="K29" s="15"/>
      <c r="L29" s="87" t="s">
        <v>55</v>
      </c>
      <c r="M29" s="29"/>
      <c r="N29" s="87"/>
      <c r="O29" s="91" t="str">
        <f>IF(B29=0," ",ROUND(B29/F29*K29,2))</f>
        <v xml:space="preserve"> </v>
      </c>
      <c r="P29" s="11" t="s">
        <v>4</v>
      </c>
      <c r="S29" s="100"/>
      <c r="T29" s="100"/>
      <c r="U29" s="100"/>
    </row>
    <row r="30" spans="1:21" s="46" customFormat="1" ht="15.75" customHeight="1">
      <c r="A30" s="39" t="s">
        <v>52</v>
      </c>
      <c r="B30" s="40"/>
      <c r="C30" s="40"/>
      <c r="D30" s="40"/>
      <c r="E30" s="178">
        <f>ROUND(SUM(IF(P25="Kč",O25,0)+IF(P26="Kč",O26,0)+IF(P28="Kč",O28,0)+IF(P29="Kč",O29,0)),1)</f>
        <v>0</v>
      </c>
      <c r="F30" s="179"/>
      <c r="G30" s="40" t="s">
        <v>50</v>
      </c>
      <c r="H30" s="17"/>
      <c r="I30" s="32"/>
      <c r="J30" s="188" t="s">
        <v>62</v>
      </c>
      <c r="K30" s="189"/>
      <c r="L30" s="189"/>
      <c r="M30" s="189"/>
      <c r="N30" s="7"/>
      <c r="O30" s="40" t="str">
        <f>IF(N30=0," ",N30*3.785)</f>
        <v xml:space="preserve"> </v>
      </c>
      <c r="P30" s="103" t="s">
        <v>61</v>
      </c>
      <c r="S30" s="102"/>
    </row>
    <row r="31" spans="1:21" s="46" customFormat="1" ht="15.75" customHeight="1">
      <c r="A31" s="39" t="s">
        <v>53</v>
      </c>
      <c r="B31" s="40"/>
      <c r="C31" s="40"/>
      <c r="D31" s="40"/>
      <c r="E31" s="178">
        <f>ROUND(SUM(IF(P25="EUR",O25,0)+IF(P26="EUR",O26,0)+IF(P28="EUR",O28,0)+IF(P29="EUR",O29,0)),2)</f>
        <v>0</v>
      </c>
      <c r="F31" s="179"/>
      <c r="G31" s="180" t="s">
        <v>56</v>
      </c>
      <c r="H31" s="181"/>
      <c r="I31" s="32"/>
      <c r="J31" s="79"/>
      <c r="K31" s="101">
        <f>ROUND(SUM(IF(P25="USD",O25,0)+IF(P26="USD",O26,0)+IF(P28="USD",O28,0)+IF(P29="USD",O29,0)),2)</f>
        <v>0</v>
      </c>
      <c r="L31" s="180" t="s">
        <v>57</v>
      </c>
      <c r="M31" s="181"/>
      <c r="N31" s="8"/>
      <c r="O31" s="7" t="s">
        <v>4</v>
      </c>
      <c r="P31" s="48"/>
    </row>
    <row r="32" spans="1:21" s="20" customFormat="1" ht="14.1" customHeight="1">
      <c r="A32" s="105" t="s">
        <v>20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</row>
    <row r="33" spans="1:19" s="92" customFormat="1" ht="12.75">
      <c r="A33" s="109" t="s">
        <v>23</v>
      </c>
      <c r="B33" s="182"/>
      <c r="C33" s="175"/>
      <c r="D33" s="175"/>
      <c r="E33" s="175"/>
      <c r="F33" s="175"/>
      <c r="G33" s="175"/>
      <c r="H33" s="175"/>
      <c r="I33" s="11" t="s">
        <v>4</v>
      </c>
      <c r="J33" s="110"/>
      <c r="K33" s="111" t="s">
        <v>26</v>
      </c>
      <c r="L33" s="185"/>
      <c r="M33" s="187"/>
      <c r="N33" s="187"/>
      <c r="O33" s="12"/>
      <c r="P33" s="11" t="s">
        <v>4</v>
      </c>
    </row>
    <row r="34" spans="1:19" s="92" customFormat="1" ht="12.75">
      <c r="A34" s="109" t="s">
        <v>24</v>
      </c>
      <c r="B34" s="182"/>
      <c r="C34" s="175"/>
      <c r="D34" s="175"/>
      <c r="E34" s="175"/>
      <c r="F34" s="175"/>
      <c r="G34" s="175"/>
      <c r="H34" s="175"/>
      <c r="I34" s="11" t="s">
        <v>4</v>
      </c>
      <c r="J34" s="110"/>
      <c r="K34" s="111" t="s">
        <v>27</v>
      </c>
      <c r="L34" s="185"/>
      <c r="M34" s="187"/>
      <c r="N34" s="187"/>
      <c r="O34" s="12"/>
      <c r="P34" s="11" t="s">
        <v>4</v>
      </c>
    </row>
    <row r="35" spans="1:19" s="92" customFormat="1" thickBot="1">
      <c r="A35" s="109" t="s">
        <v>25</v>
      </c>
      <c r="B35" s="182"/>
      <c r="C35" s="193"/>
      <c r="D35" s="193"/>
      <c r="E35" s="193"/>
      <c r="F35" s="193"/>
      <c r="G35" s="193"/>
      <c r="H35" s="193"/>
      <c r="I35" s="11" t="s">
        <v>4</v>
      </c>
      <c r="J35" s="110"/>
      <c r="K35" s="111" t="s">
        <v>28</v>
      </c>
      <c r="L35" s="185"/>
      <c r="M35" s="186"/>
      <c r="N35" s="186"/>
      <c r="O35" s="13"/>
      <c r="P35" s="11" t="s">
        <v>4</v>
      </c>
    </row>
    <row r="36" spans="1:19" ht="15.95" customHeight="1" thickBot="1">
      <c r="A36" s="112" t="s">
        <v>7</v>
      </c>
      <c r="B36" s="194"/>
      <c r="C36" s="195"/>
      <c r="D36" s="195"/>
      <c r="E36" s="195"/>
      <c r="F36" s="195"/>
      <c r="G36" s="195"/>
      <c r="H36" s="196" t="s">
        <v>36</v>
      </c>
      <c r="I36" s="197"/>
      <c r="J36" s="197"/>
      <c r="K36" s="197"/>
      <c r="L36" s="176">
        <f>ROUND(SUM(E30+IF(I33="Kč",G33,0)+IF(I34="Kč",G34,0)+IF(I35="Kč",G35,0)+IF(P33="Kč",O33,0)+IF(P34="Kč",O34,0)+IF(P35="Kč",O35,0)),1)</f>
        <v>0</v>
      </c>
      <c r="M36" s="177"/>
      <c r="N36" s="114" t="s">
        <v>50</v>
      </c>
      <c r="O36" s="113">
        <f>ROUND(SUM(E31+IF(I33="EUR",G33,0)+IF(I34="EUR",G34,0)+IF(I35="EUR",G35,0)+IF(P33="EUR",O33,0)+IF(P34="EUR",O34,0)+IF(P35="EUR",O35,0)),2)</f>
        <v>0</v>
      </c>
      <c r="P36" s="115" t="s">
        <v>56</v>
      </c>
      <c r="R36" s="46"/>
      <c r="S36" s="46"/>
    </row>
    <row r="37" spans="1:19" ht="15.95" customHeight="1" thickBot="1">
      <c r="A37" s="116"/>
      <c r="B37" s="116"/>
      <c r="C37" s="116"/>
      <c r="D37" s="116"/>
      <c r="E37" s="116"/>
      <c r="F37" s="116"/>
      <c r="G37" s="116"/>
      <c r="H37" s="116"/>
      <c r="I37" s="117"/>
      <c r="J37" s="104"/>
      <c r="K37" s="104"/>
      <c r="L37" s="173">
        <f>ROUND(SUM(K31+IF(I33="USD",G33,0)+IF(I34="USD",G34,0)+IF(I35="USD",G35,0)+IF(P33="USD",O33,0)+IF(P34="USD",O34,0)+IF(P35="USD",O35,0)),2)</f>
        <v>0</v>
      </c>
      <c r="M37" s="174"/>
      <c r="N37" s="118" t="s">
        <v>57</v>
      </c>
      <c r="O37" s="9"/>
      <c r="P37" s="10" t="s">
        <v>4</v>
      </c>
    </row>
    <row r="38" spans="1:19" ht="15.75" customHeight="1">
      <c r="A38" s="119" t="s">
        <v>1</v>
      </c>
      <c r="B38" s="119"/>
      <c r="C38" s="74"/>
      <c r="D38" s="74"/>
      <c r="E38" s="74"/>
      <c r="F38" s="74"/>
      <c r="G38" s="74"/>
      <c r="H38" s="74"/>
      <c r="I38" s="120"/>
      <c r="J38" s="120"/>
      <c r="K38" s="74"/>
      <c r="L38" s="74"/>
      <c r="M38" s="74"/>
      <c r="N38" s="74"/>
      <c r="O38" s="74"/>
      <c r="P38" s="74"/>
    </row>
    <row r="39" spans="1:19" ht="39.950000000000003" customHeight="1">
      <c r="A39" s="121" t="s">
        <v>22</v>
      </c>
      <c r="B39" s="122"/>
      <c r="C39" s="122"/>
      <c r="D39" s="122"/>
      <c r="E39" s="122"/>
      <c r="F39" s="40"/>
      <c r="G39" s="40"/>
      <c r="H39" s="40"/>
      <c r="I39" s="123"/>
      <c r="J39" s="123"/>
      <c r="K39" s="124"/>
      <c r="L39" s="124"/>
      <c r="M39" s="124" t="s">
        <v>0</v>
      </c>
      <c r="N39" s="124"/>
      <c r="O39" s="124"/>
      <c r="P39" s="124"/>
    </row>
    <row r="40" spans="1:19">
      <c r="A40" s="20"/>
      <c r="B40" s="20"/>
      <c r="C40" s="20"/>
      <c r="D40" s="20"/>
      <c r="E40" s="40"/>
      <c r="F40" s="40"/>
      <c r="G40" s="40"/>
      <c r="H40" s="40"/>
      <c r="I40" s="190" t="s">
        <v>5</v>
      </c>
      <c r="J40" s="190"/>
      <c r="K40" s="190"/>
      <c r="L40" s="190"/>
      <c r="M40" s="190"/>
      <c r="N40" s="190"/>
      <c r="O40" s="190"/>
      <c r="P40" s="190"/>
    </row>
    <row r="41" spans="1:19">
      <c r="A41" s="20"/>
      <c r="B41" s="20"/>
      <c r="C41" s="20"/>
      <c r="D41" s="20"/>
      <c r="E41" s="40"/>
      <c r="F41" s="40"/>
      <c r="G41" s="40"/>
      <c r="H41" s="40"/>
      <c r="I41" s="79"/>
      <c r="J41" s="79"/>
      <c r="K41" s="79"/>
      <c r="L41" s="79"/>
      <c r="M41" s="79"/>
      <c r="N41" s="79"/>
      <c r="O41" s="79"/>
      <c r="P41" s="79"/>
    </row>
    <row r="42" spans="1:19" s="20" customFormat="1" ht="21" customHeight="1">
      <c r="A42" s="125" t="s">
        <v>34</v>
      </c>
      <c r="B42" s="125"/>
      <c r="C42" s="126"/>
      <c r="D42" s="126"/>
      <c r="E42" s="126"/>
      <c r="F42" s="126"/>
      <c r="G42" s="126"/>
      <c r="H42" s="126"/>
      <c r="I42" s="127"/>
      <c r="J42" s="127"/>
      <c r="K42" s="126"/>
      <c r="L42" s="126"/>
      <c r="M42" s="126"/>
      <c r="N42" s="126"/>
      <c r="O42" s="126"/>
      <c r="P42" s="126"/>
    </row>
    <row r="43" spans="1:19" ht="39.950000000000003" customHeight="1">
      <c r="A43" s="124"/>
      <c r="B43" s="124"/>
      <c r="C43" s="124"/>
      <c r="D43" s="124"/>
      <c r="E43" s="124"/>
      <c r="F43" s="124"/>
      <c r="G43" s="40"/>
      <c r="H43" s="40"/>
      <c r="I43" s="123"/>
      <c r="J43" s="123"/>
      <c r="K43" s="124"/>
      <c r="L43" s="124"/>
      <c r="M43" s="124" t="s">
        <v>0</v>
      </c>
      <c r="N43" s="124"/>
      <c r="O43" s="124"/>
      <c r="P43" s="124"/>
    </row>
    <row r="44" spans="1:19">
      <c r="A44" s="190" t="s">
        <v>13</v>
      </c>
      <c r="B44" s="190"/>
      <c r="C44" s="190"/>
      <c r="D44" s="190"/>
      <c r="E44" s="190"/>
      <c r="F44" s="190"/>
      <c r="G44" s="128"/>
      <c r="H44" s="128"/>
      <c r="I44" s="190" t="s">
        <v>12</v>
      </c>
      <c r="J44" s="190"/>
      <c r="K44" s="190"/>
      <c r="L44" s="190"/>
      <c r="M44" s="190"/>
      <c r="N44" s="190"/>
      <c r="O44" s="190"/>
      <c r="P44" s="190"/>
    </row>
    <row r="45" spans="1:19">
      <c r="A45" s="191" t="s">
        <v>63</v>
      </c>
      <c r="B45" s="192"/>
      <c r="C45" s="192"/>
      <c r="D45" s="192"/>
      <c r="E45" s="192"/>
      <c r="F45" s="192"/>
      <c r="G45" s="129"/>
      <c r="H45" s="129"/>
      <c r="I45" s="191" t="s">
        <v>14</v>
      </c>
      <c r="J45" s="192"/>
      <c r="K45" s="192"/>
      <c r="L45" s="192"/>
      <c r="M45" s="192"/>
      <c r="N45" s="192"/>
      <c r="O45" s="192"/>
      <c r="P45" s="192"/>
    </row>
    <row r="46" spans="1:19">
      <c r="A46" s="79"/>
      <c r="B46" s="129"/>
      <c r="C46" s="129"/>
      <c r="D46" s="129"/>
      <c r="E46" s="129"/>
      <c r="F46" s="129"/>
      <c r="G46" s="32"/>
      <c r="H46" s="128"/>
      <c r="I46" s="79"/>
      <c r="J46" s="129"/>
      <c r="K46" s="129"/>
      <c r="L46" s="129"/>
      <c r="M46" s="129"/>
      <c r="N46" s="129"/>
      <c r="O46" s="129"/>
      <c r="P46" s="129"/>
    </row>
    <row r="47" spans="1:19" ht="39.950000000000003" customHeight="1">
      <c r="A47" s="130"/>
      <c r="B47" s="130"/>
      <c r="C47" s="130"/>
      <c r="D47" s="130"/>
      <c r="E47" s="130"/>
      <c r="F47" s="131"/>
      <c r="G47" s="131"/>
      <c r="H47" s="131"/>
      <c r="I47" s="132"/>
      <c r="J47" s="132"/>
      <c r="K47" s="131"/>
      <c r="L47" s="131"/>
      <c r="M47" s="131"/>
      <c r="N47" s="131"/>
      <c r="O47" s="131"/>
      <c r="P47" s="131"/>
    </row>
    <row r="48" spans="1:19">
      <c r="A48" s="40"/>
      <c r="B48" s="40"/>
      <c r="C48" s="40"/>
      <c r="D48" s="40"/>
      <c r="E48" s="40"/>
      <c r="F48" s="190" t="s">
        <v>6</v>
      </c>
      <c r="G48" s="190"/>
      <c r="H48" s="190"/>
      <c r="I48" s="190"/>
      <c r="J48" s="190"/>
      <c r="K48" s="190"/>
      <c r="L48" s="190"/>
      <c r="M48" s="190"/>
      <c r="N48" s="190"/>
      <c r="O48" s="190"/>
      <c r="P48" s="190"/>
    </row>
  </sheetData>
  <sheetProtection selectLockedCells="1"/>
  <mergeCells count="46">
    <mergeCell ref="F48:P48"/>
    <mergeCell ref="A44:F44"/>
    <mergeCell ref="A45:F45"/>
    <mergeCell ref="G35:H35"/>
    <mergeCell ref="B36:G36"/>
    <mergeCell ref="H36:K36"/>
    <mergeCell ref="I44:P44"/>
    <mergeCell ref="I45:P45"/>
    <mergeCell ref="I40:P40"/>
    <mergeCell ref="B35:F35"/>
    <mergeCell ref="I20:O20"/>
    <mergeCell ref="I21:O21"/>
    <mergeCell ref="L35:N35"/>
    <mergeCell ref="L33:N33"/>
    <mergeCell ref="L34:N34"/>
    <mergeCell ref="J30:M30"/>
    <mergeCell ref="L37:M37"/>
    <mergeCell ref="G33:H33"/>
    <mergeCell ref="L36:M36"/>
    <mergeCell ref="E30:F30"/>
    <mergeCell ref="E31:F31"/>
    <mergeCell ref="G31:H31"/>
    <mergeCell ref="L31:M31"/>
    <mergeCell ref="G34:H34"/>
    <mergeCell ref="B33:F33"/>
    <mergeCell ref="B34:F34"/>
    <mergeCell ref="G19:H19"/>
    <mergeCell ref="A5:P5"/>
    <mergeCell ref="A7:N7"/>
    <mergeCell ref="A10:P10"/>
    <mergeCell ref="A12:P12"/>
    <mergeCell ref="A6:P6"/>
    <mergeCell ref="O7:P7"/>
    <mergeCell ref="C17:E17"/>
    <mergeCell ref="K17:L17"/>
    <mergeCell ref="G18:H18"/>
    <mergeCell ref="C16:E16"/>
    <mergeCell ref="G16:J16"/>
    <mergeCell ref="K16:L16"/>
    <mergeCell ref="F13:H13"/>
    <mergeCell ref="A13:E13"/>
    <mergeCell ref="A9:P9"/>
    <mergeCell ref="A11:P11"/>
    <mergeCell ref="C14:P14"/>
    <mergeCell ref="O13:P13"/>
    <mergeCell ref="M13:N13"/>
  </mergeCells>
  <phoneticPr fontId="0" type="noConversion"/>
  <printOptions horizontalCentered="1"/>
  <pageMargins left="0.31496062992125984" right="0.31496062992125984" top="0.39370078740157483" bottom="0.31496062992125984" header="0.11811023622047245" footer="0.51181102362204722"/>
  <pageSetup paperSize="9" scale="95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Normal="100" workbookViewId="0">
      <selection activeCell="A4" sqref="A4:A5"/>
    </sheetView>
  </sheetViews>
  <sheetFormatPr defaultRowHeight="12.75"/>
  <cols>
    <col min="2" max="2" width="6.28515625" customWidth="1"/>
    <col min="3" max="3" width="23.42578125" customWidth="1"/>
    <col min="4" max="4" width="5.28515625" customWidth="1"/>
    <col min="5" max="5" width="31.42578125" customWidth="1"/>
    <col min="7" max="7" width="6.42578125" customWidth="1"/>
    <col min="8" max="8" width="6.5703125" customWidth="1"/>
  </cols>
  <sheetData>
    <row r="1" spans="1:8" ht="22.5" customHeight="1">
      <c r="A1" s="217" t="s">
        <v>37</v>
      </c>
      <c r="B1" s="218" t="s">
        <v>38</v>
      </c>
      <c r="C1" s="218"/>
      <c r="D1" s="219"/>
      <c r="E1" s="204" t="s">
        <v>40</v>
      </c>
      <c r="F1" s="206" t="s">
        <v>41</v>
      </c>
      <c r="G1" s="208" t="s">
        <v>42</v>
      </c>
      <c r="H1" s="208" t="s">
        <v>43</v>
      </c>
    </row>
    <row r="2" spans="1:8" ht="39.75" customHeight="1">
      <c r="A2" s="217"/>
      <c r="B2" s="202" t="s">
        <v>39</v>
      </c>
      <c r="C2" s="202"/>
      <c r="D2" s="203"/>
      <c r="E2" s="205"/>
      <c r="F2" s="207"/>
      <c r="G2" s="209"/>
      <c r="H2" s="209"/>
    </row>
    <row r="3" spans="1:8">
      <c r="A3" s="217"/>
      <c r="B3" s="133"/>
      <c r="C3" s="134"/>
      <c r="D3" s="135" t="s">
        <v>44</v>
      </c>
      <c r="E3" s="136"/>
      <c r="F3" s="137" t="s">
        <v>16</v>
      </c>
      <c r="G3" s="137" t="s">
        <v>45</v>
      </c>
      <c r="H3" s="138" t="s">
        <v>45</v>
      </c>
    </row>
    <row r="4" spans="1:8">
      <c r="A4" s="210" t="s">
        <v>0</v>
      </c>
      <c r="B4" s="139" t="s">
        <v>46</v>
      </c>
      <c r="C4" s="2" t="s">
        <v>0</v>
      </c>
      <c r="D4" s="3" t="s">
        <v>0</v>
      </c>
      <c r="E4" s="211" t="s">
        <v>0</v>
      </c>
      <c r="F4" s="213" t="s">
        <v>0</v>
      </c>
      <c r="G4" s="215" t="s">
        <v>0</v>
      </c>
      <c r="H4" s="215" t="s">
        <v>0</v>
      </c>
    </row>
    <row r="5" spans="1:8">
      <c r="A5" s="210"/>
      <c r="B5" s="140" t="s">
        <v>47</v>
      </c>
      <c r="C5" s="4" t="s">
        <v>0</v>
      </c>
      <c r="D5" s="3" t="s">
        <v>0</v>
      </c>
      <c r="E5" s="212"/>
      <c r="F5" s="214"/>
      <c r="G5" s="216"/>
      <c r="H5" s="216"/>
    </row>
    <row r="6" spans="1:8">
      <c r="A6" s="200" t="s">
        <v>0</v>
      </c>
      <c r="B6" s="135" t="s">
        <v>46</v>
      </c>
      <c r="C6" s="4" t="s">
        <v>0</v>
      </c>
      <c r="D6" s="3" t="s">
        <v>0</v>
      </c>
      <c r="E6" s="201" t="s">
        <v>0</v>
      </c>
      <c r="F6" s="198" t="s">
        <v>0</v>
      </c>
      <c r="G6" s="199" t="s">
        <v>0</v>
      </c>
      <c r="H6" s="199" t="s">
        <v>0</v>
      </c>
    </row>
    <row r="7" spans="1:8">
      <c r="A7" s="200"/>
      <c r="B7" s="135" t="s">
        <v>47</v>
      </c>
      <c r="C7" s="4" t="s">
        <v>0</v>
      </c>
      <c r="D7" s="3" t="s">
        <v>0</v>
      </c>
      <c r="E7" s="201"/>
      <c r="F7" s="198"/>
      <c r="G7" s="199"/>
      <c r="H7" s="199"/>
    </row>
    <row r="8" spans="1:8">
      <c r="A8" s="200" t="s">
        <v>0</v>
      </c>
      <c r="B8" s="135" t="s">
        <v>46</v>
      </c>
      <c r="C8" s="4" t="s">
        <v>0</v>
      </c>
      <c r="D8" s="3" t="s">
        <v>0</v>
      </c>
      <c r="E8" s="201" t="s">
        <v>0</v>
      </c>
      <c r="F8" s="198" t="s">
        <v>0</v>
      </c>
      <c r="G8" s="199" t="s">
        <v>0</v>
      </c>
      <c r="H8" s="199" t="s">
        <v>0</v>
      </c>
    </row>
    <row r="9" spans="1:8">
      <c r="A9" s="200"/>
      <c r="B9" s="135" t="s">
        <v>47</v>
      </c>
      <c r="C9" s="4" t="s">
        <v>0</v>
      </c>
      <c r="D9" s="3" t="s">
        <v>0</v>
      </c>
      <c r="E9" s="201"/>
      <c r="F9" s="198"/>
      <c r="G9" s="199"/>
      <c r="H9" s="199"/>
    </row>
    <row r="10" spans="1:8">
      <c r="A10" s="200" t="s">
        <v>0</v>
      </c>
      <c r="B10" s="135" t="s">
        <v>46</v>
      </c>
      <c r="C10" s="4" t="s">
        <v>0</v>
      </c>
      <c r="D10" s="3" t="s">
        <v>0</v>
      </c>
      <c r="E10" s="201" t="s">
        <v>0</v>
      </c>
      <c r="F10" s="198" t="s">
        <v>0</v>
      </c>
      <c r="G10" s="199" t="s">
        <v>0</v>
      </c>
      <c r="H10" s="199" t="s">
        <v>0</v>
      </c>
    </row>
    <row r="11" spans="1:8">
      <c r="A11" s="200"/>
      <c r="B11" s="135" t="s">
        <v>47</v>
      </c>
      <c r="C11" s="4" t="s">
        <v>0</v>
      </c>
      <c r="D11" s="3" t="s">
        <v>0</v>
      </c>
      <c r="E11" s="201"/>
      <c r="F11" s="198"/>
      <c r="G11" s="199"/>
      <c r="H11" s="199"/>
    </row>
    <row r="12" spans="1:8">
      <c r="A12" s="200" t="s">
        <v>0</v>
      </c>
      <c r="B12" s="135" t="s">
        <v>46</v>
      </c>
      <c r="C12" s="4" t="s">
        <v>0</v>
      </c>
      <c r="D12" s="3" t="s">
        <v>0</v>
      </c>
      <c r="E12" s="201" t="s">
        <v>0</v>
      </c>
      <c r="F12" s="198" t="s">
        <v>0</v>
      </c>
      <c r="G12" s="199" t="s">
        <v>0</v>
      </c>
      <c r="H12" s="199" t="s">
        <v>0</v>
      </c>
    </row>
    <row r="13" spans="1:8">
      <c r="A13" s="200"/>
      <c r="B13" s="135" t="s">
        <v>47</v>
      </c>
      <c r="C13" s="4" t="s">
        <v>0</v>
      </c>
      <c r="D13" s="3" t="s">
        <v>0</v>
      </c>
      <c r="E13" s="201"/>
      <c r="F13" s="198"/>
      <c r="G13" s="199"/>
      <c r="H13" s="199"/>
    </row>
    <row r="14" spans="1:8">
      <c r="A14" s="200" t="s">
        <v>0</v>
      </c>
      <c r="B14" s="135" t="s">
        <v>46</v>
      </c>
      <c r="C14" s="4" t="s">
        <v>0</v>
      </c>
      <c r="D14" s="3" t="s">
        <v>0</v>
      </c>
      <c r="E14" s="201" t="s">
        <v>0</v>
      </c>
      <c r="F14" s="198" t="s">
        <v>0</v>
      </c>
      <c r="G14" s="199" t="s">
        <v>0</v>
      </c>
      <c r="H14" s="199" t="s">
        <v>0</v>
      </c>
    </row>
    <row r="15" spans="1:8">
      <c r="A15" s="200"/>
      <c r="B15" s="135" t="s">
        <v>47</v>
      </c>
      <c r="C15" s="4" t="s">
        <v>0</v>
      </c>
      <c r="D15" s="3" t="s">
        <v>0</v>
      </c>
      <c r="E15" s="201"/>
      <c r="F15" s="198"/>
      <c r="G15" s="199"/>
      <c r="H15" s="199"/>
    </row>
    <row r="16" spans="1:8">
      <c r="A16" s="200" t="s">
        <v>0</v>
      </c>
      <c r="B16" s="135" t="s">
        <v>46</v>
      </c>
      <c r="C16" s="4" t="s">
        <v>0</v>
      </c>
      <c r="D16" s="3" t="s">
        <v>0</v>
      </c>
      <c r="E16" s="201" t="s">
        <v>0</v>
      </c>
      <c r="F16" s="198" t="s">
        <v>0</v>
      </c>
      <c r="G16" s="199" t="s">
        <v>0</v>
      </c>
      <c r="H16" s="199" t="s">
        <v>0</v>
      </c>
    </row>
    <row r="17" spans="1:8">
      <c r="A17" s="200"/>
      <c r="B17" s="135" t="s">
        <v>47</v>
      </c>
      <c r="C17" s="4" t="s">
        <v>0</v>
      </c>
      <c r="D17" s="3" t="s">
        <v>0</v>
      </c>
      <c r="E17" s="201"/>
      <c r="F17" s="198"/>
      <c r="G17" s="199"/>
      <c r="H17" s="199"/>
    </row>
    <row r="18" spans="1:8">
      <c r="A18" s="200" t="s">
        <v>0</v>
      </c>
      <c r="B18" s="135" t="s">
        <v>46</v>
      </c>
      <c r="C18" s="2" t="s">
        <v>0</v>
      </c>
      <c r="D18" s="1" t="s">
        <v>0</v>
      </c>
      <c r="E18" s="201" t="s">
        <v>0</v>
      </c>
      <c r="F18" s="198" t="s">
        <v>0</v>
      </c>
      <c r="G18" s="199" t="s">
        <v>0</v>
      </c>
      <c r="H18" s="199" t="s">
        <v>0</v>
      </c>
    </row>
    <row r="19" spans="1:8">
      <c r="A19" s="200"/>
      <c r="B19" s="135" t="s">
        <v>47</v>
      </c>
      <c r="C19" s="2" t="s">
        <v>0</v>
      </c>
      <c r="D19" s="1" t="s">
        <v>0</v>
      </c>
      <c r="E19" s="201"/>
      <c r="F19" s="198"/>
      <c r="G19" s="199"/>
      <c r="H19" s="199"/>
    </row>
    <row r="20" spans="1:8">
      <c r="A20" s="200" t="s">
        <v>0</v>
      </c>
      <c r="B20" s="135" t="s">
        <v>46</v>
      </c>
      <c r="C20" s="2" t="s">
        <v>0</v>
      </c>
      <c r="D20" s="1" t="s">
        <v>0</v>
      </c>
      <c r="E20" s="201" t="s">
        <v>0</v>
      </c>
      <c r="F20" s="198" t="s">
        <v>0</v>
      </c>
      <c r="G20" s="199" t="s">
        <v>0</v>
      </c>
      <c r="H20" s="199" t="s">
        <v>0</v>
      </c>
    </row>
    <row r="21" spans="1:8">
      <c r="A21" s="200"/>
      <c r="B21" s="135" t="s">
        <v>47</v>
      </c>
      <c r="C21" s="2" t="s">
        <v>0</v>
      </c>
      <c r="D21" s="1" t="s">
        <v>0</v>
      </c>
      <c r="E21" s="201"/>
      <c r="F21" s="198"/>
      <c r="G21" s="199"/>
      <c r="H21" s="199"/>
    </row>
    <row r="22" spans="1:8">
      <c r="A22" s="200" t="s">
        <v>0</v>
      </c>
      <c r="B22" s="135" t="s">
        <v>46</v>
      </c>
      <c r="C22" s="2" t="s">
        <v>0</v>
      </c>
      <c r="D22" s="1" t="s">
        <v>0</v>
      </c>
      <c r="E22" s="201" t="s">
        <v>0</v>
      </c>
      <c r="F22" s="198" t="s">
        <v>0</v>
      </c>
      <c r="G22" s="199" t="s">
        <v>0</v>
      </c>
      <c r="H22" s="199" t="s">
        <v>0</v>
      </c>
    </row>
    <row r="23" spans="1:8">
      <c r="A23" s="200"/>
      <c r="B23" s="135" t="s">
        <v>47</v>
      </c>
      <c r="C23" s="2" t="s">
        <v>0</v>
      </c>
      <c r="D23" s="1" t="s">
        <v>0</v>
      </c>
      <c r="E23" s="201"/>
      <c r="F23" s="198"/>
      <c r="G23" s="199"/>
      <c r="H23" s="199"/>
    </row>
    <row r="24" spans="1:8">
      <c r="A24" s="141"/>
      <c r="B24" s="141"/>
      <c r="C24" s="141"/>
      <c r="D24" s="141"/>
      <c r="E24" s="142" t="s">
        <v>48</v>
      </c>
      <c r="F24" s="143">
        <f>SUM(F4:F23)</f>
        <v>0</v>
      </c>
      <c r="G24" s="143">
        <f>SUM(G4:G23)</f>
        <v>0</v>
      </c>
      <c r="H24" s="143">
        <f>SUM(H4:H23)</f>
        <v>0</v>
      </c>
    </row>
  </sheetData>
  <sheetProtection password="CBAE" sheet="1" objects="1" scenarios="1" selectLockedCells="1"/>
  <mergeCells count="57">
    <mergeCell ref="G4:G5"/>
    <mergeCell ref="H4:H5"/>
    <mergeCell ref="A1:A3"/>
    <mergeCell ref="B1:D1"/>
    <mergeCell ref="B2:D2"/>
    <mergeCell ref="E1:E2"/>
    <mergeCell ref="H6:H7"/>
    <mergeCell ref="A8:A9"/>
    <mergeCell ref="E8:E9"/>
    <mergeCell ref="F8:F9"/>
    <mergeCell ref="G8:G9"/>
    <mergeCell ref="H8:H9"/>
    <mergeCell ref="A6:A7"/>
    <mergeCell ref="E6:E7"/>
    <mergeCell ref="F1:F2"/>
    <mergeCell ref="G1:G2"/>
    <mergeCell ref="H1:H2"/>
    <mergeCell ref="A4:A5"/>
    <mergeCell ref="E4:E5"/>
    <mergeCell ref="F4:F5"/>
    <mergeCell ref="F6:F7"/>
    <mergeCell ref="G6:G7"/>
    <mergeCell ref="H10:H11"/>
    <mergeCell ref="A12:A13"/>
    <mergeCell ref="E12:E13"/>
    <mergeCell ref="F12:F13"/>
    <mergeCell ref="G12:G13"/>
    <mergeCell ref="H12:H13"/>
    <mergeCell ref="A10:A11"/>
    <mergeCell ref="E10:E11"/>
    <mergeCell ref="F10:F11"/>
    <mergeCell ref="G10:G11"/>
    <mergeCell ref="H14:H15"/>
    <mergeCell ref="A16:A17"/>
    <mergeCell ref="E16:E17"/>
    <mergeCell ref="F16:F17"/>
    <mergeCell ref="G16:G17"/>
    <mergeCell ref="H16:H17"/>
    <mergeCell ref="A14:A15"/>
    <mergeCell ref="E14:E15"/>
    <mergeCell ref="F14:F15"/>
    <mergeCell ref="G14:G15"/>
    <mergeCell ref="H18:H19"/>
    <mergeCell ref="A20:A21"/>
    <mergeCell ref="E20:E21"/>
    <mergeCell ref="F20:F21"/>
    <mergeCell ref="G20:G21"/>
    <mergeCell ref="H20:H21"/>
    <mergeCell ref="A18:A19"/>
    <mergeCell ref="E18:E19"/>
    <mergeCell ref="F18:F19"/>
    <mergeCell ref="G18:G19"/>
    <mergeCell ref="H22:H23"/>
    <mergeCell ref="A22:A23"/>
    <mergeCell ref="E22:E23"/>
    <mergeCell ref="F22:F23"/>
    <mergeCell ref="G22:G23"/>
  </mergeCells>
  <phoneticPr fontId="0" type="noConversion"/>
  <printOptions horizontalCentered="1"/>
  <pageMargins left="0.31496062992125984" right="0.31496062992125984" top="0.39370078740157483" bottom="0.31496062992125984" header="0.11811023622047245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48</vt:i4>
      </vt:variant>
    </vt:vector>
  </HeadingPairs>
  <TitlesOfParts>
    <vt:vector size="50" baseType="lpstr">
      <vt:lpstr>List1</vt:lpstr>
      <vt:lpstr>List2</vt:lpstr>
      <vt:lpstr>List1!Oblast_tisku</vt:lpstr>
      <vt:lpstr>List2!Oblast_tisku</vt:lpstr>
      <vt:lpstr>List1!Text1</vt:lpstr>
      <vt:lpstr>List2!Text10</vt:lpstr>
      <vt:lpstr>List2!Text11</vt:lpstr>
      <vt:lpstr>List2!Text12</vt:lpstr>
      <vt:lpstr>List2!Text13</vt:lpstr>
      <vt:lpstr>List2!Text28</vt:lpstr>
      <vt:lpstr>List2!Text29</vt:lpstr>
      <vt:lpstr>List2!Text30</vt:lpstr>
      <vt:lpstr>List2!Text31</vt:lpstr>
      <vt:lpstr>List2!Text32</vt:lpstr>
      <vt:lpstr>List2!Text33</vt:lpstr>
      <vt:lpstr>List2!Text34</vt:lpstr>
      <vt:lpstr>List2!Text49</vt:lpstr>
      <vt:lpstr>List2!Text50</vt:lpstr>
      <vt:lpstr>List2!Text51</vt:lpstr>
      <vt:lpstr>List2!Text52</vt:lpstr>
      <vt:lpstr>List2!Text53</vt:lpstr>
      <vt:lpstr>List2!Text54</vt:lpstr>
      <vt:lpstr>List2!Text55</vt:lpstr>
      <vt:lpstr>List2!Text56</vt:lpstr>
      <vt:lpstr>List2!Text57</vt:lpstr>
      <vt:lpstr>List2!Text58</vt:lpstr>
      <vt:lpstr>List2!Text59</vt:lpstr>
      <vt:lpstr>List2!Text60</vt:lpstr>
      <vt:lpstr>List2!Text61</vt:lpstr>
      <vt:lpstr>List2!Text62</vt:lpstr>
      <vt:lpstr>List2!Text63</vt:lpstr>
      <vt:lpstr>List2!Text64</vt:lpstr>
      <vt:lpstr>List2!Text65</vt:lpstr>
      <vt:lpstr>List2!Text66</vt:lpstr>
      <vt:lpstr>List2!Text67</vt:lpstr>
      <vt:lpstr>List2!Text68</vt:lpstr>
      <vt:lpstr>List2!Text69</vt:lpstr>
      <vt:lpstr>List2!Text70</vt:lpstr>
      <vt:lpstr>List2!Text71</vt:lpstr>
      <vt:lpstr>List2!Text72</vt:lpstr>
      <vt:lpstr>List2!Text73</vt:lpstr>
      <vt:lpstr>List2!Text74</vt:lpstr>
      <vt:lpstr>List2!Text9</vt:lpstr>
      <vt:lpstr>List1!Textové21</vt:lpstr>
      <vt:lpstr>List1!Textové31</vt:lpstr>
      <vt:lpstr>List1!Textové35</vt:lpstr>
      <vt:lpstr>List1!Textové38</vt:lpstr>
      <vt:lpstr>List1!Textové41</vt:lpstr>
      <vt:lpstr>List1!Textové42</vt:lpstr>
      <vt:lpstr>List1!Textové53</vt:lpstr>
    </vt:vector>
  </TitlesOfParts>
  <Company>ČVUT FSv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</dc:title>
  <dc:creator>Záleská Zora</dc:creator>
  <cp:lastModifiedBy>zaleska</cp:lastModifiedBy>
  <cp:lastPrinted>2021-03-22T12:54:45Z</cp:lastPrinted>
  <dcterms:created xsi:type="dcterms:W3CDTF">2007-02-28T12:30:36Z</dcterms:created>
  <dcterms:modified xsi:type="dcterms:W3CDTF">2022-04-29T11:41:58Z</dcterms:modified>
</cp:coreProperties>
</file>