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job\eliska\pracovni_vykaz\"/>
    </mc:Choice>
  </mc:AlternateContent>
  <bookViews>
    <workbookView xWindow="0" yWindow="0" windowWidth="23040" windowHeight="8490"/>
  </bookViews>
  <sheets>
    <sheet name="form" sheetId="1" r:id="rId1"/>
    <sheet name="data" sheetId="2" state="hidden" r:id="rId2"/>
  </sheets>
  <definedNames>
    <definedName name="_xlnm.Print_Area" localSheetId="0">form!$A$1:$N$65</definedName>
  </definedNames>
  <calcPr calcId="162913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6" i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" i="2"/>
  <c r="A40" i="1" l="1"/>
  <c r="A28" i="1"/>
  <c r="A20" i="1"/>
  <c r="A16" i="1"/>
  <c r="A43" i="1"/>
  <c r="A39" i="1"/>
  <c r="A35" i="1"/>
  <c r="A31" i="1"/>
  <c r="A27" i="1"/>
  <c r="A23" i="1"/>
  <c r="A19" i="1"/>
  <c r="A44" i="1"/>
  <c r="A32" i="1"/>
  <c r="A24" i="1"/>
  <c r="A46" i="1"/>
  <c r="A42" i="1"/>
  <c r="A38" i="1"/>
  <c r="A34" i="1"/>
  <c r="A30" i="1"/>
  <c r="A26" i="1"/>
  <c r="A22" i="1"/>
  <c r="A18" i="1"/>
  <c r="A36" i="1"/>
  <c r="A45" i="1"/>
  <c r="A41" i="1"/>
  <c r="A37" i="1"/>
  <c r="A33" i="1"/>
  <c r="A29" i="1"/>
  <c r="A25" i="1"/>
  <c r="A21" i="1"/>
  <c r="A17" i="1"/>
  <c r="D47" i="1" l="1"/>
  <c r="N11" i="1" s="1"/>
  <c r="D51" i="1" l="1"/>
</calcChain>
</file>

<file path=xl/comments1.xml><?xml version="1.0" encoding="utf-8"?>
<comments xmlns="http://schemas.openxmlformats.org/spreadsheetml/2006/main">
  <authors>
    <author>Petr Matějka</author>
    <author>Ivana Svátková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Uvádějte ve formátu:
NS/TA-AKCE, např.
11910/101-1011101A000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38"/>
          </rPr>
          <t>Uvádějte ve formátu:
NS/TA-AKCE, např.
11910/101-1011101A000
Vyplňujte pouze v případě, že je relevantní.
V případě více než 2 zdrojů kontaktujte osobní oddělení.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odpracované hodiny (h:mm) na druhém zdroji financování, pokud je to relevantní.</t>
        </r>
      </text>
    </comment>
    <comment ref="B1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1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1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1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1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1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1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1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1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1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1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1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1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1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2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2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2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2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7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8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3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3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3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39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4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4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4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40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4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4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4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41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4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4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4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42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4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4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4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43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4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4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4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44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4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4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4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45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B4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C4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F4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G46" authorId="1" shapeId="0">
      <text>
        <r>
          <rPr>
            <b/>
            <sz val="10"/>
            <color indexed="81"/>
            <rFont val="Arial"/>
            <family val="2"/>
            <charset val="238"/>
          </rPr>
          <t>hodnotu zadávejte
ve tvaru hh:mm (10:00)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<sst xmlns="http://schemas.openxmlformats.org/spreadsheetml/2006/main" count="96" uniqueCount="91">
  <si>
    <t>Fakulta stavební</t>
  </si>
  <si>
    <t>den</t>
  </si>
  <si>
    <t>podpis zaměstnance</t>
  </si>
  <si>
    <t>počet hodin</t>
  </si>
  <si>
    <t>Splnění smluvně stanoveného pracovního úkolu 
a správnost výkazu potvrzují</t>
  </si>
  <si>
    <t>ČESKÉ VYSOKÉ UČENÍ TECHNICKÉ V PRAZE</t>
  </si>
  <si>
    <t>Thákurova 7, 166 29 Praha 6</t>
  </si>
  <si>
    <t>za měsíc:</t>
  </si>
  <si>
    <t>podpis příkazce operace</t>
  </si>
  <si>
    <t>podpis správce rozpočtu operace</t>
  </si>
  <si>
    <t>od</t>
  </si>
  <si>
    <t>do</t>
  </si>
  <si>
    <t>říjen</t>
  </si>
  <si>
    <t>zdroj financování:</t>
  </si>
  <si>
    <t>přestávka*</t>
  </si>
  <si>
    <t>Osobní číslo:</t>
  </si>
  <si>
    <t>Příkaz k výplatě a evidence odpracované doby</t>
  </si>
  <si>
    <t xml:space="preserve">Celkem hodin: </t>
  </si>
  <si>
    <t>Kč dle uzavřené DPP resp. DPČ</t>
  </si>
  <si>
    <t>Kč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</si>
  <si>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</si>
  <si>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</si>
  <si>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</si>
  <si>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</si>
  <si>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</si>
  <si>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</si>
  <si>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</si>
  <si>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</si>
  <si>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</si>
  <si>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listopad</t>
  </si>
  <si>
    <t>prosinec</t>
  </si>
  <si>
    <t>nemoc</t>
  </si>
  <si>
    <t>dovolená</t>
  </si>
  <si>
    <t>podpis vedoucího katedry</t>
  </si>
  <si>
    <t>K101 - Katedra matematiky</t>
  </si>
  <si>
    <t>K102 - Katedra fyziky</t>
  </si>
  <si>
    <t>K104 - Katedra jazyků</t>
  </si>
  <si>
    <t>K105 - Katedra společenských věd</t>
  </si>
  <si>
    <t>K122 - Katedra technologie staveb</t>
  </si>
  <si>
    <t>K123 - Katedra materiálového inženýrství a chemie</t>
  </si>
  <si>
    <t>K124 - Katedra konstrukcí pozemních staveb</t>
  </si>
  <si>
    <t>K125 - Katedra technických zařízení budov</t>
  </si>
  <si>
    <t>K126 - Katedra ekonomiky a řízení ve stavebnictví</t>
  </si>
  <si>
    <t>K127 - Katedra urbanismu a územního plánování</t>
  </si>
  <si>
    <t>K128 - Katedra inženýrské informatiky</t>
  </si>
  <si>
    <t>K129 - Katedra architektury</t>
  </si>
  <si>
    <t>K132 - Katedra mechaniky</t>
  </si>
  <si>
    <t>K133 - Katedra betonových a zděných konstrukcí</t>
  </si>
  <si>
    <t>K134 - Katedra ocelových a dřevěných konstrukcí</t>
  </si>
  <si>
    <t>K135 - Katedra geotechniky</t>
  </si>
  <si>
    <t>K136 - Katedra silničních staveb</t>
  </si>
  <si>
    <t>K137 - Katedra železničních staveb</t>
  </si>
  <si>
    <t>K141 - Katedra hydrauliky a hydrologie</t>
  </si>
  <si>
    <t>K142 - Katedra hydrotechniky</t>
  </si>
  <si>
    <t>K143 - Katedra hydromeliorací a krajinného inženýrství</t>
  </si>
  <si>
    <t>K144 - Katedra vodního hospodářství obcí</t>
  </si>
  <si>
    <t>K154 - Katedra speciální geodézie</t>
  </si>
  <si>
    <t>K155 - Katedra geomatiky</t>
  </si>
  <si>
    <t>K210 - Experimentální centrum</t>
  </si>
  <si>
    <t>K220 - Centrum experimentální geotechniky</t>
  </si>
  <si>
    <t>K250 - Vodohospodářské experimentální centrum</t>
  </si>
  <si>
    <t>K305 - Středisko technicko-provozních služeb (STPS)</t>
  </si>
  <si>
    <t>K375 - Výpočetní a informační centrum (VIC)</t>
  </si>
  <si>
    <t>K380 - Akreditovaná zkušební laboratoř</t>
  </si>
  <si>
    <t>K914 - Referát znalecké činnosti</t>
  </si>
  <si>
    <t>K356 - Redakce Stavební obzor</t>
  </si>
  <si>
    <t>K910 - Vedení fakulty</t>
  </si>
  <si>
    <t>K911 - Přidružená agenda děkanátu</t>
  </si>
  <si>
    <t>K912 - Referát bezpečnosti a ochrany zdraví při práci</t>
  </si>
  <si>
    <t>K913 - Referát požární ochrany</t>
  </si>
  <si>
    <t>K915 - Právní oddělení</t>
  </si>
  <si>
    <t>K921 - Studijní oddělení</t>
  </si>
  <si>
    <t>K922 - Oddělení pro vědu a výzkum</t>
  </si>
  <si>
    <t>K923 - Zahraniční oddělení</t>
  </si>
  <si>
    <t>K924 - Oddělení pro doplňkovou činnost</t>
  </si>
  <si>
    <t>K925 - Investiční oddělení</t>
  </si>
  <si>
    <t>K926 - Oddělení PR a marketing</t>
  </si>
  <si>
    <t>K932 - Osobní oddělení</t>
  </si>
  <si>
    <t>K933 - Ekonomické oddělení</t>
  </si>
  <si>
    <t>K934 - Oddělení práce a mzdy</t>
  </si>
  <si>
    <t>K936 - Oddělení podpory administrace projektů</t>
  </si>
  <si>
    <t>není relevantní</t>
  </si>
  <si>
    <t>ANO</t>
  </si>
  <si>
    <t>další zdroj financování:</t>
  </si>
  <si>
    <t>* po 6 hodinách výkonu práce  je povinná přestávka
** nepovinný údaj, pro účely timesheetu</t>
  </si>
  <si>
    <t>činnost**</t>
  </si>
  <si>
    <t xml:space="preserve">Jméno a přijmení:  </t>
  </si>
  <si>
    <t>svátky</t>
  </si>
  <si>
    <t>Částka k výplatě:</t>
  </si>
  <si>
    <t>Hodinová sazba:</t>
  </si>
  <si>
    <t>hodiny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</si>
</sst>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[h]:mm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color indexed="81"/>
      <name val="Arial"/>
      <family val="2"/>
      <charset val="238"/>
    </font>
    <font>
      <b/>
      <sz val="10"/>
      <color indexed="81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1CCF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1" applyNumberFormat="0" applyAlignment="0">
      <protection locked="0"/>
    </xf>
  </cellStyleXfs>
  <cellXfs count="124"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/>
    <xf numFmtId="0" fontId="9" fillId="0" borderId="0" xfId="1" applyFont="1" applyAlignment="1" applyProtection="1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Alignment="1" applyProtection="1"/>
    <xf numFmtId="0" fontId="0" fillId="0" borderId="0" xfId="0" applyFill="1" applyBorder="1" applyAlignment="1" applyProtection="1"/>
    <xf numFmtId="0" fontId="14" fillId="0" borderId="0" xfId="1" applyFont="1" applyAlignment="1" applyProtection="1"/>
    <xf numFmtId="0" fontId="7" fillId="0" borderId="0" xfId="0" applyFont="1" applyFill="1" applyAlignment="1" applyProtection="1">
      <alignment horizontal="left"/>
    </xf>
    <xf numFmtId="0" fontId="0" fillId="0" borderId="0" xfId="0" applyAlignment="1" applyProtection="1"/>
    <xf numFmtId="0" fontId="10" fillId="0" borderId="0" xfId="1" applyFont="1" applyAlignment="1" applyProtection="1"/>
    <xf numFmtId="0" fontId="4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164" fontId="4" fillId="0" borderId="0" xfId="0" applyNumberFormat="1" applyFont="1" applyFill="1" applyBorder="1" applyAlignment="1" applyProtection="1"/>
    <xf numFmtId="0" fontId="8" fillId="0" borderId="0" xfId="1" applyFont="1" applyBorder="1" applyAlignment="1" applyProtection="1"/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0" fillId="0" borderId="0" xfId="0" applyAlignment="1" applyProtection="1"/>
    <xf numFmtId="0" fontId="15" fillId="0" borderId="0" xfId="0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0" fillId="0" borderId="0" xfId="0" applyAlignment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Alignment="1" applyProtection="1"/>
    <xf numFmtId="0" fontId="15" fillId="0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left"/>
      <protection locked="0"/>
    </xf>
    <xf numFmtId="2" fontId="0" fillId="0" borderId="0" xfId="0" applyNumberFormat="1" applyFill="1" applyProtection="1"/>
    <xf numFmtId="0" fontId="4" fillId="0" borderId="0" xfId="0" applyFont="1" applyFill="1" applyBorder="1" applyAlignment="1" applyProtection="1">
      <alignment horizontal="left"/>
    </xf>
    <xf numFmtId="20" fontId="4" fillId="0" borderId="1" xfId="0" applyNumberFormat="1" applyFont="1" applyFill="1" applyBorder="1" applyAlignment="1" applyProtection="1">
      <protection locked="0"/>
    </xf>
    <xf numFmtId="14" fontId="0" fillId="0" borderId="0" xfId="0" applyNumberFormat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65" fontId="6" fillId="0" borderId="20" xfId="0" applyNumberFormat="1" applyFont="1" applyFill="1" applyBorder="1" applyAlignment="1" applyProtection="1"/>
    <xf numFmtId="20" fontId="4" fillId="0" borderId="13" xfId="0" applyNumberFormat="1" applyFont="1" applyFill="1" applyBorder="1" applyAlignment="1" applyProtection="1">
      <protection locked="0"/>
    </xf>
    <xf numFmtId="0" fontId="15" fillId="0" borderId="4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left" vertical="center"/>
    </xf>
    <xf numFmtId="20" fontId="4" fillId="0" borderId="10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/>
    <xf numFmtId="165" fontId="6" fillId="0" borderId="10" xfId="0" applyNumberFormat="1" applyFont="1" applyFill="1" applyBorder="1" applyAlignment="1" applyProtection="1"/>
    <xf numFmtId="165" fontId="6" fillId="0" borderId="13" xfId="0" applyNumberFormat="1" applyFont="1" applyFill="1" applyBorder="1" applyAlignment="1" applyProtection="1"/>
    <xf numFmtId="20" fontId="4" fillId="0" borderId="9" xfId="0" applyNumberFormat="1" applyFont="1" applyFill="1" applyBorder="1" applyAlignment="1" applyProtection="1">
      <protection locked="0"/>
    </xf>
    <xf numFmtId="20" fontId="4" fillId="0" borderId="22" xfId="0" applyNumberFormat="1" applyFont="1" applyFill="1" applyBorder="1" applyAlignment="1" applyProtection="1">
      <protection locked="0"/>
    </xf>
    <xf numFmtId="20" fontId="4" fillId="0" borderId="12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Alignment="1" applyProtection="1">
      <alignment horizontal="center" vertical="center"/>
    </xf>
    <xf numFmtId="14" fontId="4" fillId="0" borderId="36" xfId="0" applyNumberFormat="1" applyFont="1" applyFill="1" applyBorder="1" applyAlignment="1" applyProtection="1">
      <alignment horizontal="center" vertical="center"/>
    </xf>
    <xf numFmtId="14" fontId="4" fillId="0" borderId="37" xfId="0" applyNumberFormat="1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7" fillId="0" borderId="17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20" fontId="4" fillId="0" borderId="10" xfId="0" applyNumberFormat="1" applyFont="1" applyFill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18" fillId="2" borderId="0" xfId="0" applyFont="1" applyFill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</xf>
    <xf numFmtId="3" fontId="18" fillId="2" borderId="0" xfId="0" applyNumberFormat="1" applyFont="1" applyFill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3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6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4" fontId="15" fillId="0" borderId="1" xfId="0" applyNumberFormat="1" applyFont="1" applyFill="1" applyBorder="1" applyAlignment="1" applyProtection="1">
      <alignment horizontal="right"/>
    </xf>
    <xf numFmtId="4" fontId="16" fillId="3" borderId="1" xfId="0" applyNumberFormat="1" applyFon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wrapText="1"/>
    </xf>
    <xf numFmtId="0" fontId="17" fillId="0" borderId="33" xfId="0" applyFont="1" applyBorder="1" applyAlignment="1" applyProtection="1">
      <alignment horizontal="center" wrapText="1"/>
    </xf>
    <xf numFmtId="0" fontId="17" fillId="0" borderId="15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20" fontId="4" fillId="0" borderId="13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165" fontId="2" fillId="0" borderId="11" xfId="0" applyNumberFormat="1" applyFont="1" applyFill="1" applyBorder="1" applyAlignment="1" applyProtection="1">
      <alignment horizontal="center"/>
    </xf>
    <xf numFmtId="165" fontId="2" fillId="3" borderId="14" xfId="0" applyNumberFormat="1" applyFont="1" applyFill="1" applyBorder="1" applyAlignment="1" applyProtection="1">
      <alignment horizontal="center"/>
      <protection locked="0"/>
    </xf>
  </cellXfs>
  <cellStyles count="3">
    <cellStyle name="normal" xfId="1"/>
    <cellStyle name="Normální" xfId="0" builtinId="0"/>
    <cellStyle name="normální 1" xfId="2"/>
  </cellStyles>
  <dxfs count="9">
    <dxf>
      <fill>
        <patternFill>
          <bgColor rgb="FF91CCF9"/>
        </patternFill>
      </fill>
    </dxf>
    <dxf>
      <fill>
        <patternFill>
          <bgColor rgb="FF91CCF9"/>
        </patternFill>
      </fill>
    </dxf>
    <dxf>
      <fill>
        <patternFill>
          <bgColor rgb="FF91CCF9"/>
        </patternFill>
      </fill>
    </dxf>
    <dxf>
      <fill>
        <patternFill>
          <bgColor rgb="FF91CCF9"/>
        </patternFill>
      </fill>
    </dxf>
    <dxf>
      <fill>
        <patternFill>
          <bgColor rgb="FF91CCF9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1C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1866901</xdr:colOff>
      <xdr:row>0</xdr:row>
      <xdr:rowOff>9525</xdr:rowOff>
    </xdr:from>
    <xdr:to>
      <xdr:col>13</xdr:col>
      <xdr:colOff>634459</xdr:colOff>
      <xdr:row>3</xdr:row>
      <xdr:rowOff>21450</xdr:rowOff>
    </xdr:to>
    <xdr:pic>
      <xdr:nvPicPr>
        <xdr:cNvPr id="3" name="Obrázek 2" descr="modry_lev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76901" y="9525"/>
          <a:ext cx="1253583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zoomScaleNormal="100" workbookViewId="0">
      <selection activeCell="A3" sqref="A3:J3"/>
    </sheetView>
  </sheetViews>
  <sheetFormatPr defaultColWidth="9.140625" defaultRowHeight="12.75" x14ac:dyDescent="0.2"/>
  <cols>
    <col min="1" max="1" width="5.28515625" style="2" customWidth="1"/>
    <col min="2" max="2" width="6.140625" style="2" customWidth="1"/>
    <col min="3" max="3" width="6.140625" style="2" bestFit="1" customWidth="1"/>
    <col min="4" max="7" width="6.140625" style="2" customWidth="1"/>
    <col min="8" max="8" width="6.42578125" style="2" customWidth="1"/>
    <col min="9" max="9" width="8.5703125" style="2" customWidth="1"/>
    <col min="10" max="10" width="19.5703125" style="2" customWidth="1"/>
    <col min="11" max="11" width="11.42578125" style="2" customWidth="1"/>
    <col min="12" max="12" width="5.85546875" style="2" customWidth="1"/>
    <col min="13" max="13" width="3.42578125" style="2" customWidth="1"/>
    <col min="14" max="14" width="12.140625" style="2" bestFit="1" customWidth="1"/>
    <col min="15" max="16384" width="9.140625" style="2"/>
  </cols>
  <sheetData>
    <row r="1" spans="1:17" s="1" customFormat="1" ht="15.75" x14ac:dyDescent="0.25">
      <c r="A1" s="31" t="s">
        <v>5</v>
      </c>
      <c r="C1" s="28"/>
      <c r="D1" s="29"/>
      <c r="E1" s="30"/>
      <c r="F1" s="30"/>
      <c r="G1" s="30"/>
      <c r="H1" s="30"/>
      <c r="I1" s="30"/>
      <c r="J1" s="30"/>
      <c r="K1" s="30"/>
      <c r="L1" s="8"/>
    </row>
    <row r="2" spans="1:17" s="1" customFormat="1" ht="15.75" x14ac:dyDescent="0.25">
      <c r="A2" s="32" t="s">
        <v>0</v>
      </c>
      <c r="C2" s="5"/>
      <c r="E2" s="6"/>
      <c r="F2" s="6"/>
      <c r="G2" s="6"/>
      <c r="H2" s="6"/>
      <c r="I2" s="6"/>
      <c r="J2" s="6"/>
      <c r="K2" s="6"/>
      <c r="L2" s="8"/>
    </row>
    <row r="3" spans="1:17" s="1" customFormat="1" ht="15.7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"/>
    </row>
    <row r="4" spans="1:17" s="1" customFormat="1" ht="12" customHeight="1" x14ac:dyDescent="0.2">
      <c r="A4" s="4" t="s">
        <v>6</v>
      </c>
      <c r="C4" s="11"/>
      <c r="D4" s="12"/>
      <c r="E4" s="12"/>
      <c r="F4" s="12"/>
      <c r="G4" s="12"/>
      <c r="H4" s="12"/>
      <c r="I4" s="12"/>
      <c r="J4" s="12"/>
      <c r="K4" s="12"/>
      <c r="L4" s="10"/>
    </row>
    <row r="5" spans="1:17" s="1" customFormat="1" ht="7.5" customHeight="1" x14ac:dyDescent="0.2">
      <c r="A5" s="4"/>
      <c r="C5" s="1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6.5" customHeight="1" x14ac:dyDescent="0.2">
      <c r="A6" s="85" t="s">
        <v>86</v>
      </c>
      <c r="B6" s="85"/>
      <c r="C6" s="85"/>
      <c r="D6" s="80"/>
      <c r="E6" s="80"/>
      <c r="F6" s="80"/>
      <c r="G6" s="80"/>
      <c r="H6" s="80"/>
      <c r="I6" s="80"/>
      <c r="J6" s="80"/>
      <c r="L6" s="35" t="s">
        <v>15</v>
      </c>
      <c r="M6" s="86"/>
      <c r="N6" s="86"/>
    </row>
    <row r="7" spans="1:17" s="1" customFormat="1" ht="7.5" customHeight="1" x14ac:dyDescent="0.2">
      <c r="A7" s="9"/>
      <c r="C7" s="15"/>
      <c r="D7" s="15"/>
      <c r="G7" s="36"/>
      <c r="H7" s="36"/>
      <c r="I7" s="36"/>
      <c r="J7" s="36"/>
      <c r="K7" s="36"/>
      <c r="L7" s="36"/>
      <c r="M7" s="36"/>
      <c r="N7" s="36"/>
      <c r="O7" s="36"/>
      <c r="P7" s="36"/>
      <c r="Q7" s="35"/>
    </row>
    <row r="8" spans="1:17" s="1" customFormat="1" ht="16.5" thickBot="1" x14ac:dyDescent="0.3">
      <c r="A8" s="34" t="s">
        <v>16</v>
      </c>
      <c r="B8" s="34"/>
      <c r="C8" s="3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" customFormat="1" ht="16.5" thickBot="1" x14ac:dyDescent="0.3">
      <c r="A9" s="78" t="s">
        <v>7</v>
      </c>
      <c r="B9" s="79"/>
      <c r="C9" s="87" t="s">
        <v>21</v>
      </c>
      <c r="D9" s="88"/>
      <c r="E9" s="52">
        <v>20</v>
      </c>
      <c r="F9" s="40">
        <v>24</v>
      </c>
      <c r="G9" s="7"/>
      <c r="H9" s="7"/>
      <c r="I9" s="7"/>
      <c r="J9" s="7"/>
      <c r="K9" s="7"/>
      <c r="L9" s="7"/>
    </row>
    <row r="10" spans="1:17" s="1" customFormat="1" ht="6" customHeight="1" thickBot="1" x14ac:dyDescent="0.3">
      <c r="A10" s="38"/>
      <c r="B10" s="38"/>
      <c r="C10" s="38"/>
      <c r="D10" s="37"/>
    </row>
    <row r="11" spans="1:17" s="1" customFormat="1" ht="16.5" customHeight="1" x14ac:dyDescent="0.25">
      <c r="A11" s="7"/>
      <c r="B11" s="7"/>
      <c r="C11" s="7"/>
      <c r="F11" s="39" t="s">
        <v>13</v>
      </c>
      <c r="G11" s="81"/>
      <c r="H11" s="82"/>
      <c r="I11" s="82"/>
      <c r="J11" s="82"/>
      <c r="K11" s="82"/>
      <c r="L11" s="82"/>
      <c r="M11" s="82"/>
      <c r="N11" s="122">
        <f>IF(ISNUMBER(N12),IF(D47&lt;N12,"",D47-N12),D47)</f>
        <v>0</v>
      </c>
    </row>
    <row r="12" spans="1:17" s="1" customFormat="1" ht="16.5" customHeight="1" thickBot="1" x14ac:dyDescent="0.3">
      <c r="A12" s="7"/>
      <c r="B12" s="7"/>
      <c r="C12" s="7"/>
      <c r="F12" s="39" t="s">
        <v>83</v>
      </c>
      <c r="G12" s="83" t="s">
        <v>81</v>
      </c>
      <c r="H12" s="84"/>
      <c r="I12" s="84"/>
      <c r="J12" s="84"/>
      <c r="K12" s="84"/>
      <c r="L12" s="84"/>
      <c r="M12" s="84"/>
      <c r="N12" s="123" t="s">
        <v>90</v>
      </c>
    </row>
    <row r="13" spans="1:17" s="1" customFormat="1" ht="7.5" customHeight="1" thickBot="1" x14ac:dyDescent="0.25">
      <c r="A13" s="9"/>
      <c r="C13" s="15"/>
      <c r="D13" s="15"/>
      <c r="G13" s="36"/>
      <c r="H13" s="35"/>
      <c r="I13" s="35"/>
      <c r="J13" s="35"/>
      <c r="K13" s="35"/>
      <c r="L13" s="35"/>
    </row>
    <row r="14" spans="1:17" s="1" customFormat="1" ht="15" customHeight="1" x14ac:dyDescent="0.2">
      <c r="A14" s="89" t="s">
        <v>1</v>
      </c>
      <c r="B14" s="91" t="s">
        <v>10</v>
      </c>
      <c r="C14" s="93" t="s">
        <v>11</v>
      </c>
      <c r="D14" s="76" t="s">
        <v>14</v>
      </c>
      <c r="E14" s="77"/>
      <c r="F14" s="110" t="s">
        <v>10</v>
      </c>
      <c r="G14" s="93" t="s">
        <v>11</v>
      </c>
      <c r="H14" s="108" t="s">
        <v>3</v>
      </c>
      <c r="I14" s="69" t="s">
        <v>85</v>
      </c>
      <c r="J14" s="70"/>
      <c r="K14" s="71"/>
      <c r="L14" s="69" t="s">
        <v>31</v>
      </c>
      <c r="M14" s="120"/>
      <c r="N14" s="114" t="s">
        <v>32</v>
      </c>
    </row>
    <row r="15" spans="1:17" s="3" customFormat="1" ht="15" thickBot="1" x14ac:dyDescent="0.25">
      <c r="A15" s="90"/>
      <c r="B15" s="92"/>
      <c r="C15" s="94"/>
      <c r="D15" s="56" t="s">
        <v>10</v>
      </c>
      <c r="E15" s="57" t="s">
        <v>11</v>
      </c>
      <c r="F15" s="111"/>
      <c r="G15" s="94"/>
      <c r="H15" s="109"/>
      <c r="I15" s="72"/>
      <c r="J15" s="73"/>
      <c r="K15" s="74"/>
      <c r="L15" s="72"/>
      <c r="M15" s="121"/>
      <c r="N15" s="115"/>
    </row>
    <row r="16" spans="1:17" s="3" customFormat="1" ht="15" x14ac:dyDescent="0.25">
      <c r="A16" s="64" t="str">
        <f>IF(MONTH(data!C1)=MONTH(DATEVALUE($C$9&amp;" 1")),CONCATENATE(DAY(data!C1),"."),"")</f>
        <v>1.</v>
      </c>
      <c r="B16" s="61"/>
      <c r="C16" s="54"/>
      <c r="D16" s="54"/>
      <c r="E16" s="54"/>
      <c r="F16" s="54"/>
      <c r="G16" s="54"/>
      <c r="H16" s="59" t="str">
        <f>IF(OR((C16-B16)+(G16-F16)=0,AND(B16="",C16&lt;&gt;""),AND(C16="",B16&lt;&gt;""),AND(F16="",G16&lt;&gt;""),AND(G16="",F16&lt;&gt;"")),"",(C16-B16)+(G16-F16))</f>
        <v/>
      </c>
      <c r="I16" s="75"/>
      <c r="J16" s="75"/>
      <c r="K16" s="75"/>
      <c r="L16" s="118"/>
      <c r="M16" s="118"/>
      <c r="N16" s="55"/>
    </row>
    <row r="17" spans="1:14" s="3" customFormat="1" ht="15" x14ac:dyDescent="0.25">
      <c r="A17" s="65" t="str">
        <f>IF(MONTH(data!C2)=MONTH(DATEVALUE($C$9&amp;" 1")),CONCATENATE(DAY(data!C2),"."),"")</f>
        <v>2.</v>
      </c>
      <c r="B17" s="62"/>
      <c r="C17" s="43"/>
      <c r="D17" s="43"/>
      <c r="E17" s="43"/>
      <c r="F17" s="43"/>
      <c r="G17" s="43"/>
      <c r="H17" s="58" t="str">
        <f t="shared" ref="H17:H46" si="0">IF(OR((C17-B17)+(G17-F17)=0,AND(B17="",C17&lt;&gt;""),AND(C17="",B17&lt;&gt;""),AND(F17="",G17&lt;&gt;""),AND(G17="",F17&lt;&gt;"")),"",(C17-B17)+(G17-F17))</f>
        <v/>
      </c>
      <c r="I17" s="67"/>
      <c r="J17" s="67"/>
      <c r="K17" s="67"/>
      <c r="L17" s="105"/>
      <c r="M17" s="105"/>
      <c r="N17" s="48"/>
    </row>
    <row r="18" spans="1:14" s="1" customFormat="1" ht="15" x14ac:dyDescent="0.25">
      <c r="A18" s="65" t="str">
        <f>IF(MONTH(data!C3)=MONTH(DATEVALUE($C$9&amp;" 1")),CONCATENATE(DAY(data!C3),"."),"")</f>
        <v>3.</v>
      </c>
      <c r="B18" s="62"/>
      <c r="C18" s="43"/>
      <c r="D18" s="43"/>
      <c r="E18" s="43"/>
      <c r="F18" s="43"/>
      <c r="G18" s="43"/>
      <c r="H18" s="58" t="str">
        <f t="shared" si="0"/>
        <v/>
      </c>
      <c r="I18" s="67"/>
      <c r="J18" s="67"/>
      <c r="K18" s="67"/>
      <c r="L18" s="105"/>
      <c r="M18" s="105"/>
      <c r="N18" s="48"/>
    </row>
    <row r="19" spans="1:14" s="1" customFormat="1" ht="15" x14ac:dyDescent="0.25">
      <c r="A19" s="65" t="str">
        <f>IF(MONTH(data!C4)=MONTH(DATEVALUE($C$9&amp;" 1")),CONCATENATE(DAY(data!C4),"."),"")</f>
        <v>4.</v>
      </c>
      <c r="B19" s="62"/>
      <c r="C19" s="43"/>
      <c r="D19" s="43"/>
      <c r="E19" s="43"/>
      <c r="F19" s="43"/>
      <c r="G19" s="43"/>
      <c r="H19" s="58" t="str">
        <f t="shared" si="0"/>
        <v/>
      </c>
      <c r="I19" s="67"/>
      <c r="J19" s="67"/>
      <c r="K19" s="67"/>
      <c r="L19" s="105"/>
      <c r="M19" s="105"/>
      <c r="N19" s="48"/>
    </row>
    <row r="20" spans="1:14" s="1" customFormat="1" ht="15" x14ac:dyDescent="0.25">
      <c r="A20" s="65" t="str">
        <f>IF(MONTH(data!C5)=MONTH(DATEVALUE($C$9&amp;" 1")),CONCATENATE(DAY(data!C5),"."),"")</f>
        <v>5.</v>
      </c>
      <c r="B20" s="62"/>
      <c r="C20" s="43"/>
      <c r="D20" s="43"/>
      <c r="E20" s="43"/>
      <c r="F20" s="43"/>
      <c r="G20" s="43"/>
      <c r="H20" s="58" t="str">
        <f t="shared" si="0"/>
        <v/>
      </c>
      <c r="I20" s="67"/>
      <c r="J20" s="67"/>
      <c r="K20" s="67"/>
      <c r="L20" s="105"/>
      <c r="M20" s="105"/>
      <c r="N20" s="48"/>
    </row>
    <row r="21" spans="1:14" s="1" customFormat="1" ht="15" x14ac:dyDescent="0.25">
      <c r="A21" s="65" t="str">
        <f>IF(MONTH(data!C6)=MONTH(DATEVALUE($C$9&amp;" 1")),CONCATENATE(DAY(data!C6),"."),"")</f>
        <v>6.</v>
      </c>
      <c r="B21" s="62"/>
      <c r="C21" s="43"/>
      <c r="D21" s="43"/>
      <c r="E21" s="43"/>
      <c r="F21" s="43"/>
      <c r="G21" s="43"/>
      <c r="H21" s="58" t="str">
        <f t="shared" si="0"/>
        <v/>
      </c>
      <c r="I21" s="67"/>
      <c r="J21" s="67"/>
      <c r="K21" s="67"/>
      <c r="L21" s="105"/>
      <c r="M21" s="105"/>
      <c r="N21" s="48"/>
    </row>
    <row r="22" spans="1:14" s="1" customFormat="1" ht="15" x14ac:dyDescent="0.25">
      <c r="A22" s="65" t="str">
        <f>IF(MONTH(data!C7)=MONTH(DATEVALUE($C$9&amp;" 1")),CONCATENATE(DAY(data!C7),"."),"")</f>
        <v>7.</v>
      </c>
      <c r="B22" s="62"/>
      <c r="C22" s="43"/>
      <c r="D22" s="43"/>
      <c r="E22" s="43"/>
      <c r="F22" s="43"/>
      <c r="G22" s="43"/>
      <c r="H22" s="58" t="str">
        <f t="shared" si="0"/>
        <v/>
      </c>
      <c r="I22" s="67"/>
      <c r="J22" s="67"/>
      <c r="K22" s="67"/>
      <c r="L22" s="105"/>
      <c r="M22" s="105"/>
      <c r="N22" s="48"/>
    </row>
    <row r="23" spans="1:14" s="1" customFormat="1" ht="15" x14ac:dyDescent="0.25">
      <c r="A23" s="65" t="str">
        <f>IF(MONTH(data!C8)=MONTH(DATEVALUE($C$9&amp;" 1")),CONCATENATE(DAY(data!C8),"."),"")</f>
        <v>8.</v>
      </c>
      <c r="B23" s="62"/>
      <c r="C23" s="43"/>
      <c r="D23" s="43"/>
      <c r="E23" s="43"/>
      <c r="F23" s="43"/>
      <c r="G23" s="43"/>
      <c r="H23" s="58" t="str">
        <f t="shared" si="0"/>
        <v/>
      </c>
      <c r="I23" s="67"/>
      <c r="J23" s="67"/>
      <c r="K23" s="67"/>
      <c r="L23" s="105"/>
      <c r="M23" s="105"/>
      <c r="N23" s="48"/>
    </row>
    <row r="24" spans="1:14" s="1" customFormat="1" ht="15" x14ac:dyDescent="0.25">
      <c r="A24" s="65" t="str">
        <f>IF(MONTH(data!C9)=MONTH(DATEVALUE($C$9&amp;" 1")),CONCATENATE(DAY(data!C9),"."),"")</f>
        <v>9.</v>
      </c>
      <c r="B24" s="62"/>
      <c r="C24" s="43"/>
      <c r="D24" s="43"/>
      <c r="E24" s="43"/>
      <c r="F24" s="43"/>
      <c r="G24" s="43"/>
      <c r="H24" s="58" t="str">
        <f t="shared" si="0"/>
        <v/>
      </c>
      <c r="I24" s="67"/>
      <c r="J24" s="67"/>
      <c r="K24" s="67"/>
      <c r="L24" s="105"/>
      <c r="M24" s="105"/>
      <c r="N24" s="48"/>
    </row>
    <row r="25" spans="1:14" s="1" customFormat="1" ht="15" x14ac:dyDescent="0.25">
      <c r="A25" s="65" t="str">
        <f>IF(MONTH(data!C10)=MONTH(DATEVALUE($C$9&amp;" 1")),CONCATENATE(DAY(data!C10),"."),"")</f>
        <v>10.</v>
      </c>
      <c r="B25" s="62"/>
      <c r="C25" s="43"/>
      <c r="D25" s="43"/>
      <c r="E25" s="43"/>
      <c r="F25" s="43"/>
      <c r="G25" s="43"/>
      <c r="H25" s="58" t="str">
        <f t="shared" si="0"/>
        <v/>
      </c>
      <c r="I25" s="67"/>
      <c r="J25" s="67"/>
      <c r="K25" s="67"/>
      <c r="L25" s="105"/>
      <c r="M25" s="105"/>
      <c r="N25" s="48"/>
    </row>
    <row r="26" spans="1:14" s="1" customFormat="1" ht="15" x14ac:dyDescent="0.25">
      <c r="A26" s="65" t="str">
        <f>IF(MONTH(data!C11)=MONTH(DATEVALUE($C$9&amp;" 1")),CONCATENATE(DAY(data!C11),"."),"")</f>
        <v>11.</v>
      </c>
      <c r="B26" s="62"/>
      <c r="C26" s="43"/>
      <c r="D26" s="43"/>
      <c r="E26" s="43"/>
      <c r="F26" s="43"/>
      <c r="G26" s="43"/>
      <c r="H26" s="58" t="str">
        <f t="shared" si="0"/>
        <v/>
      </c>
      <c r="I26" s="67"/>
      <c r="J26" s="67"/>
      <c r="K26" s="67"/>
      <c r="L26" s="105"/>
      <c r="M26" s="105"/>
      <c r="N26" s="48"/>
    </row>
    <row r="27" spans="1:14" s="1" customFormat="1" ht="15" x14ac:dyDescent="0.25">
      <c r="A27" s="65" t="str">
        <f>IF(MONTH(data!C12)=MONTH(DATEVALUE($C$9&amp;" 1")),CONCATENATE(DAY(data!C12),"."),"")</f>
        <v>12.</v>
      </c>
      <c r="B27" s="62"/>
      <c r="C27" s="43"/>
      <c r="D27" s="43"/>
      <c r="E27" s="43"/>
      <c r="F27" s="43"/>
      <c r="G27" s="43"/>
      <c r="H27" s="58" t="str">
        <f t="shared" si="0"/>
        <v/>
      </c>
      <c r="I27" s="67"/>
      <c r="J27" s="67"/>
      <c r="K27" s="67"/>
      <c r="L27" s="105"/>
      <c r="M27" s="105"/>
      <c r="N27" s="48"/>
    </row>
    <row r="28" spans="1:14" s="1" customFormat="1" ht="15" x14ac:dyDescent="0.25">
      <c r="A28" s="65" t="str">
        <f>IF(MONTH(data!C13)=MONTH(DATEVALUE($C$9&amp;" 1")),CONCATENATE(DAY(data!C13),"."),"")</f>
        <v>13.</v>
      </c>
      <c r="B28" s="62"/>
      <c r="C28" s="43"/>
      <c r="D28" s="43"/>
      <c r="E28" s="43"/>
      <c r="F28" s="43"/>
      <c r="G28" s="43"/>
      <c r="H28" s="58" t="str">
        <f t="shared" si="0"/>
        <v/>
      </c>
      <c r="I28" s="67"/>
      <c r="J28" s="67"/>
      <c r="K28" s="67"/>
      <c r="L28" s="105"/>
      <c r="M28" s="105"/>
      <c r="N28" s="48"/>
    </row>
    <row r="29" spans="1:14" s="1" customFormat="1" ht="15" x14ac:dyDescent="0.25">
      <c r="A29" s="65" t="str">
        <f>IF(MONTH(data!C14)=MONTH(DATEVALUE($C$9&amp;" 1")),CONCATENATE(DAY(data!C14),"."),"")</f>
        <v>14.</v>
      </c>
      <c r="B29" s="62"/>
      <c r="C29" s="43"/>
      <c r="D29" s="43"/>
      <c r="E29" s="43"/>
      <c r="F29" s="43"/>
      <c r="G29" s="43"/>
      <c r="H29" s="58" t="str">
        <f t="shared" si="0"/>
        <v/>
      </c>
      <c r="I29" s="67"/>
      <c r="J29" s="67"/>
      <c r="K29" s="67"/>
      <c r="L29" s="105"/>
      <c r="M29" s="105"/>
      <c r="N29" s="48"/>
    </row>
    <row r="30" spans="1:14" s="1" customFormat="1" ht="15" x14ac:dyDescent="0.25">
      <c r="A30" s="65" t="str">
        <f>IF(MONTH(data!C15)=MONTH(DATEVALUE($C$9&amp;" 1")),CONCATENATE(DAY(data!C15),"."),"")</f>
        <v>15.</v>
      </c>
      <c r="B30" s="62"/>
      <c r="C30" s="43"/>
      <c r="D30" s="43"/>
      <c r="E30" s="43"/>
      <c r="F30" s="43"/>
      <c r="G30" s="43"/>
      <c r="H30" s="58" t="str">
        <f t="shared" si="0"/>
        <v/>
      </c>
      <c r="I30" s="67"/>
      <c r="J30" s="67"/>
      <c r="K30" s="67"/>
      <c r="L30" s="105"/>
      <c r="M30" s="105"/>
      <c r="N30" s="48"/>
    </row>
    <row r="31" spans="1:14" s="1" customFormat="1" ht="15" x14ac:dyDescent="0.25">
      <c r="A31" s="65" t="str">
        <f>IF(MONTH(data!C16)=MONTH(DATEVALUE($C$9&amp;" 1")),CONCATENATE(DAY(data!C16),"."),"")</f>
        <v>16.</v>
      </c>
      <c r="B31" s="62"/>
      <c r="C31" s="43"/>
      <c r="D31" s="43"/>
      <c r="E31" s="43"/>
      <c r="F31" s="43"/>
      <c r="G31" s="43"/>
      <c r="H31" s="58" t="str">
        <f t="shared" si="0"/>
        <v/>
      </c>
      <c r="I31" s="67"/>
      <c r="J31" s="67"/>
      <c r="K31" s="67"/>
      <c r="L31" s="105"/>
      <c r="M31" s="105"/>
      <c r="N31" s="48"/>
    </row>
    <row r="32" spans="1:14" s="1" customFormat="1" ht="15" x14ac:dyDescent="0.25">
      <c r="A32" s="65" t="str">
        <f>IF(MONTH(data!C17)=MONTH(DATEVALUE($C$9&amp;" 1")),CONCATENATE(DAY(data!C17),"."),"")</f>
        <v>17.</v>
      </c>
      <c r="B32" s="62"/>
      <c r="C32" s="43"/>
      <c r="D32" s="43"/>
      <c r="E32" s="43"/>
      <c r="F32" s="43"/>
      <c r="G32" s="43"/>
      <c r="H32" s="58" t="str">
        <f t="shared" si="0"/>
        <v/>
      </c>
      <c r="I32" s="67"/>
      <c r="J32" s="67"/>
      <c r="K32" s="67"/>
      <c r="L32" s="105"/>
      <c r="M32" s="105"/>
      <c r="N32" s="48"/>
    </row>
    <row r="33" spans="1:14" s="1" customFormat="1" ht="15" x14ac:dyDescent="0.25">
      <c r="A33" s="65" t="str">
        <f>IF(MONTH(data!C18)=MONTH(DATEVALUE($C$9&amp;" 1")),CONCATENATE(DAY(data!C18),"."),"")</f>
        <v>18.</v>
      </c>
      <c r="B33" s="62"/>
      <c r="C33" s="43"/>
      <c r="D33" s="43"/>
      <c r="E33" s="43"/>
      <c r="F33" s="43"/>
      <c r="G33" s="43"/>
      <c r="H33" s="58" t="str">
        <f t="shared" si="0"/>
        <v/>
      </c>
      <c r="I33" s="67"/>
      <c r="J33" s="67"/>
      <c r="K33" s="67"/>
      <c r="L33" s="105"/>
      <c r="M33" s="105"/>
      <c r="N33" s="48"/>
    </row>
    <row r="34" spans="1:14" s="1" customFormat="1" ht="15" x14ac:dyDescent="0.25">
      <c r="A34" s="65" t="str">
        <f>IF(MONTH(data!C19)=MONTH(DATEVALUE($C$9&amp;" 1")),CONCATENATE(DAY(data!C19),"."),"")</f>
        <v>19.</v>
      </c>
      <c r="B34" s="62"/>
      <c r="C34" s="43"/>
      <c r="D34" s="43"/>
      <c r="E34" s="43"/>
      <c r="F34" s="43"/>
      <c r="G34" s="43"/>
      <c r="H34" s="58" t="str">
        <f t="shared" si="0"/>
        <v/>
      </c>
      <c r="I34" s="67"/>
      <c r="J34" s="67"/>
      <c r="K34" s="67"/>
      <c r="L34" s="105"/>
      <c r="M34" s="105"/>
      <c r="N34" s="48"/>
    </row>
    <row r="35" spans="1:14" s="1" customFormat="1" ht="15" x14ac:dyDescent="0.25">
      <c r="A35" s="65" t="str">
        <f>IF(MONTH(data!C20)=MONTH(DATEVALUE($C$9&amp;" 1")),CONCATENATE(DAY(data!C20),"."),"")</f>
        <v>20.</v>
      </c>
      <c r="B35" s="62"/>
      <c r="C35" s="43"/>
      <c r="D35" s="43"/>
      <c r="E35" s="43"/>
      <c r="F35" s="43"/>
      <c r="G35" s="43"/>
      <c r="H35" s="58" t="str">
        <f t="shared" si="0"/>
        <v/>
      </c>
      <c r="I35" s="67"/>
      <c r="J35" s="67"/>
      <c r="K35" s="67"/>
      <c r="L35" s="105"/>
      <c r="M35" s="105"/>
      <c r="N35" s="48"/>
    </row>
    <row r="36" spans="1:14" ht="15" x14ac:dyDescent="0.25">
      <c r="A36" s="65" t="str">
        <f>IF(MONTH(data!C21)=MONTH(DATEVALUE($C$9&amp;" 1")),CONCATENATE(DAY(data!C21),"."),"")</f>
        <v>21.</v>
      </c>
      <c r="B36" s="62"/>
      <c r="C36" s="43"/>
      <c r="D36" s="43"/>
      <c r="E36" s="43"/>
      <c r="F36" s="43"/>
      <c r="G36" s="43"/>
      <c r="H36" s="58" t="str">
        <f t="shared" si="0"/>
        <v/>
      </c>
      <c r="I36" s="67"/>
      <c r="J36" s="67"/>
      <c r="K36" s="67"/>
      <c r="L36" s="105"/>
      <c r="M36" s="105"/>
      <c r="N36" s="48"/>
    </row>
    <row r="37" spans="1:14" ht="15" x14ac:dyDescent="0.25">
      <c r="A37" s="65" t="str">
        <f>IF(MONTH(data!C22)=MONTH(DATEVALUE($C$9&amp;" 1")),CONCATENATE(DAY(data!C22),"."),"")</f>
        <v>22.</v>
      </c>
      <c r="B37" s="62"/>
      <c r="C37" s="43"/>
      <c r="D37" s="43"/>
      <c r="E37" s="43"/>
      <c r="F37" s="43"/>
      <c r="G37" s="43"/>
      <c r="H37" s="58" t="str">
        <f t="shared" si="0"/>
        <v/>
      </c>
      <c r="I37" s="67"/>
      <c r="J37" s="67"/>
      <c r="K37" s="67"/>
      <c r="L37" s="105"/>
      <c r="M37" s="105"/>
      <c r="N37" s="48"/>
    </row>
    <row r="38" spans="1:14" ht="15" x14ac:dyDescent="0.25">
      <c r="A38" s="65" t="str">
        <f>IF(MONTH(data!C23)=MONTH(DATEVALUE($C$9&amp;" 1")),CONCATENATE(DAY(data!C23),"."),"")</f>
        <v>23.</v>
      </c>
      <c r="B38" s="62"/>
      <c r="C38" s="43"/>
      <c r="D38" s="43"/>
      <c r="E38" s="43"/>
      <c r="F38" s="43"/>
      <c r="G38" s="43"/>
      <c r="H38" s="58" t="str">
        <f t="shared" si="0"/>
        <v/>
      </c>
      <c r="I38" s="67"/>
      <c r="J38" s="67"/>
      <c r="K38" s="67"/>
      <c r="L38" s="105"/>
      <c r="M38" s="105"/>
      <c r="N38" s="48"/>
    </row>
    <row r="39" spans="1:14" ht="15" x14ac:dyDescent="0.25">
      <c r="A39" s="65" t="str">
        <f>IF(MONTH(data!C24)=MONTH(DATEVALUE($C$9&amp;" 1")),CONCATENATE(DAY(data!C24),"."),"")</f>
        <v>24.</v>
      </c>
      <c r="B39" s="62"/>
      <c r="C39" s="43"/>
      <c r="D39" s="43"/>
      <c r="E39" s="43"/>
      <c r="F39" s="43"/>
      <c r="G39" s="43"/>
      <c r="H39" s="58" t="str">
        <f t="shared" si="0"/>
        <v/>
      </c>
      <c r="I39" s="67"/>
      <c r="J39" s="67"/>
      <c r="K39" s="67"/>
      <c r="L39" s="105"/>
      <c r="M39" s="105"/>
      <c r="N39" s="48"/>
    </row>
    <row r="40" spans="1:14" ht="15" x14ac:dyDescent="0.25">
      <c r="A40" s="65" t="str">
        <f>IF(MONTH(data!C25)=MONTH(DATEVALUE($C$9&amp;" 1")),CONCATENATE(DAY(data!C25),"."),"")</f>
        <v>25.</v>
      </c>
      <c r="B40" s="62"/>
      <c r="C40" s="43"/>
      <c r="D40" s="43"/>
      <c r="E40" s="43"/>
      <c r="F40" s="43"/>
      <c r="G40" s="43"/>
      <c r="H40" s="58" t="str">
        <f t="shared" si="0"/>
        <v/>
      </c>
      <c r="I40" s="67"/>
      <c r="J40" s="67"/>
      <c r="K40" s="67"/>
      <c r="L40" s="105"/>
      <c r="M40" s="105"/>
      <c r="N40" s="48"/>
    </row>
    <row r="41" spans="1:14" ht="15" x14ac:dyDescent="0.25">
      <c r="A41" s="65" t="str">
        <f>IF(MONTH(data!C26)=MONTH(DATEVALUE($C$9&amp;" 1")),CONCATENATE(DAY(data!C26),"."),"")</f>
        <v>26.</v>
      </c>
      <c r="B41" s="62"/>
      <c r="C41" s="43"/>
      <c r="D41" s="43"/>
      <c r="E41" s="43"/>
      <c r="F41" s="43"/>
      <c r="G41" s="43"/>
      <c r="H41" s="58" t="str">
        <f t="shared" si="0"/>
        <v/>
      </c>
      <c r="I41" s="67"/>
      <c r="J41" s="67"/>
      <c r="K41" s="67"/>
      <c r="L41" s="105"/>
      <c r="M41" s="105"/>
      <c r="N41" s="48"/>
    </row>
    <row r="42" spans="1:14" ht="15" x14ac:dyDescent="0.25">
      <c r="A42" s="65" t="str">
        <f>IF(MONTH(data!C27)=MONTH(DATEVALUE($C$9&amp;" 1")),CONCATENATE(DAY(data!C27),"."),"")</f>
        <v>27.</v>
      </c>
      <c r="B42" s="62"/>
      <c r="C42" s="43"/>
      <c r="D42" s="43"/>
      <c r="E42" s="43"/>
      <c r="F42" s="43"/>
      <c r="G42" s="43"/>
      <c r="H42" s="58" t="str">
        <f t="shared" si="0"/>
        <v/>
      </c>
      <c r="I42" s="67"/>
      <c r="J42" s="67"/>
      <c r="K42" s="67"/>
      <c r="L42" s="105"/>
      <c r="M42" s="105"/>
      <c r="N42" s="48"/>
    </row>
    <row r="43" spans="1:14" ht="15" x14ac:dyDescent="0.25">
      <c r="A43" s="65" t="str">
        <f>IF(MONTH(data!C28)=MONTH(DATEVALUE($C$9&amp;" 1")),CONCATENATE(DAY(data!C28),"."),"")</f>
        <v>28.</v>
      </c>
      <c r="B43" s="62"/>
      <c r="C43" s="43"/>
      <c r="D43" s="43"/>
      <c r="E43" s="43"/>
      <c r="F43" s="43"/>
      <c r="G43" s="43"/>
      <c r="H43" s="58" t="str">
        <f t="shared" si="0"/>
        <v/>
      </c>
      <c r="I43" s="67"/>
      <c r="J43" s="67"/>
      <c r="K43" s="67"/>
      <c r="L43" s="105"/>
      <c r="M43" s="105"/>
      <c r="N43" s="48"/>
    </row>
    <row r="44" spans="1:14" ht="15" x14ac:dyDescent="0.25">
      <c r="A44" s="65" t="str">
        <f>IF(MONTH(data!C29)=MONTH(DATEVALUE($C$9&amp;" 1")),CONCATENATE(DAY(data!C29),"."),"")</f>
        <v>29.</v>
      </c>
      <c r="B44" s="62"/>
      <c r="C44" s="43"/>
      <c r="D44" s="43"/>
      <c r="E44" s="43"/>
      <c r="F44" s="43"/>
      <c r="G44" s="43"/>
      <c r="H44" s="58" t="str">
        <f t="shared" si="0"/>
        <v/>
      </c>
      <c r="I44" s="67"/>
      <c r="J44" s="67"/>
      <c r="K44" s="67"/>
      <c r="L44" s="105"/>
      <c r="M44" s="105"/>
      <c r="N44" s="48"/>
    </row>
    <row r="45" spans="1:14" ht="15" x14ac:dyDescent="0.25">
      <c r="A45" s="65" t="str">
        <f>IF(MONTH(data!C30)=MONTH(DATEVALUE($C$9&amp;" 1")),CONCATENATE(DAY(data!C30),"."),"")</f>
        <v/>
      </c>
      <c r="B45" s="62"/>
      <c r="C45" s="43"/>
      <c r="D45" s="43"/>
      <c r="E45" s="43"/>
      <c r="F45" s="43"/>
      <c r="G45" s="43"/>
      <c r="H45" s="58" t="str">
        <f t="shared" si="0"/>
        <v/>
      </c>
      <c r="I45" s="67"/>
      <c r="J45" s="67"/>
      <c r="K45" s="67"/>
      <c r="L45" s="105"/>
      <c r="M45" s="105"/>
      <c r="N45" s="48"/>
    </row>
    <row r="46" spans="1:14" ht="15.75" thickBot="1" x14ac:dyDescent="0.3">
      <c r="A46" s="66" t="str">
        <f>IF(MONTH(data!C31)=MONTH(DATEVALUE($C$9&amp;" 1")),CONCATENATE(DAY(data!C31),"."),"")</f>
        <v/>
      </c>
      <c r="B46" s="63"/>
      <c r="C46" s="51"/>
      <c r="D46" s="51"/>
      <c r="E46" s="51"/>
      <c r="F46" s="51"/>
      <c r="G46" s="51"/>
      <c r="H46" s="60" t="str">
        <f t="shared" si="0"/>
        <v/>
      </c>
      <c r="I46" s="119"/>
      <c r="J46" s="119"/>
      <c r="K46" s="119"/>
      <c r="L46" s="107"/>
      <c r="M46" s="107"/>
      <c r="N46" s="49"/>
    </row>
    <row r="47" spans="1:14" ht="20.25" customHeight="1" x14ac:dyDescent="0.25">
      <c r="A47" s="102" t="s">
        <v>17</v>
      </c>
      <c r="B47" s="103"/>
      <c r="C47" s="104"/>
      <c r="D47" s="50">
        <f>SUM(H16:H46)</f>
        <v>0</v>
      </c>
      <c r="F47" s="106" t="s">
        <v>84</v>
      </c>
      <c r="G47" s="106"/>
      <c r="H47" s="106"/>
      <c r="I47" s="106"/>
      <c r="J47" s="106"/>
      <c r="K47" s="106"/>
      <c r="L47" s="106"/>
    </row>
    <row r="48" spans="1:14" s="1" customFormat="1" ht="11.25" customHeight="1" x14ac:dyDescent="0.2">
      <c r="A48" s="9"/>
      <c r="C48" s="15"/>
      <c r="D48" s="15"/>
      <c r="F48" s="106"/>
      <c r="G48" s="106"/>
      <c r="H48" s="106"/>
      <c r="I48" s="106"/>
      <c r="J48" s="106"/>
      <c r="K48" s="106"/>
      <c r="L48" s="106"/>
    </row>
    <row r="49" spans="1:14" ht="20.100000000000001" customHeight="1" x14ac:dyDescent="0.25">
      <c r="A49" s="98" t="s">
        <v>89</v>
      </c>
      <c r="B49" s="98"/>
      <c r="C49" s="98"/>
      <c r="D49" s="101"/>
      <c r="E49" s="101"/>
      <c r="F49" s="42" t="s">
        <v>18</v>
      </c>
      <c r="G49" s="45"/>
      <c r="H49" s="45"/>
      <c r="I49" s="45"/>
      <c r="J49" s="45"/>
      <c r="K49" s="45"/>
      <c r="L49" s="45"/>
    </row>
    <row r="50" spans="1:14" s="1" customFormat="1" ht="7.5" customHeight="1" x14ac:dyDescent="0.2">
      <c r="A50" s="9"/>
      <c r="C50" s="15"/>
      <c r="D50" s="15"/>
      <c r="G50" s="36"/>
      <c r="H50" s="35"/>
      <c r="I50" s="35"/>
      <c r="J50" s="35"/>
      <c r="K50" s="35"/>
      <c r="L50" s="35"/>
    </row>
    <row r="51" spans="1:14" ht="20.100000000000001" customHeight="1" x14ac:dyDescent="0.25">
      <c r="A51" s="98" t="s">
        <v>88</v>
      </c>
      <c r="B51" s="99"/>
      <c r="C51" s="99"/>
      <c r="D51" s="100">
        <f>D47*24*D49</f>
        <v>0</v>
      </c>
      <c r="E51" s="100"/>
      <c r="F51" s="42" t="s">
        <v>19</v>
      </c>
      <c r="G51" s="18"/>
      <c r="H51" s="18"/>
      <c r="I51" s="18"/>
      <c r="J51" s="18"/>
      <c r="K51" s="18"/>
      <c r="L51" s="19"/>
    </row>
    <row r="52" spans="1:14" x14ac:dyDescent="0.2">
      <c r="A52" s="16"/>
      <c r="B52" s="16"/>
      <c r="C52" s="16"/>
      <c r="D52" s="16"/>
      <c r="E52" s="97"/>
      <c r="F52" s="97"/>
      <c r="G52" s="97"/>
      <c r="H52" s="97"/>
      <c r="I52" s="97"/>
      <c r="J52" s="97"/>
      <c r="K52" s="97"/>
      <c r="L52" s="97"/>
    </row>
    <row r="53" spans="1:14" ht="12.75" customHeight="1" x14ac:dyDescent="0.2">
      <c r="A53" s="53" t="s">
        <v>4</v>
      </c>
      <c r="B53" s="36"/>
      <c r="C53" s="36"/>
      <c r="D53" s="36"/>
      <c r="E53" s="36"/>
      <c r="F53" s="36"/>
      <c r="G53" s="13"/>
      <c r="H53" s="33"/>
      <c r="I53" s="36"/>
      <c r="J53" s="36"/>
      <c r="K53" s="36"/>
      <c r="L53" s="20"/>
    </row>
    <row r="54" spans="1:14" ht="14.2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116"/>
      <c r="L54" s="116"/>
      <c r="M54" s="116"/>
      <c r="N54" s="116"/>
    </row>
    <row r="55" spans="1:14" ht="14.2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96"/>
      <c r="L55" s="96"/>
      <c r="M55" s="96"/>
      <c r="N55" s="96"/>
    </row>
    <row r="56" spans="1:14" ht="14.2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112" t="s">
        <v>2</v>
      </c>
      <c r="L56" s="112"/>
      <c r="M56" s="112"/>
      <c r="N56" s="113"/>
    </row>
    <row r="57" spans="1:14" ht="14.25" customHeight="1" x14ac:dyDescent="0.2">
      <c r="A57" s="22"/>
      <c r="B57" s="22"/>
      <c r="C57" s="22"/>
      <c r="D57" s="22"/>
      <c r="E57" s="22"/>
      <c r="F57" s="22"/>
      <c r="G57" s="21"/>
      <c r="H57" s="21"/>
      <c r="I57" s="47"/>
      <c r="J57" s="47"/>
      <c r="K57" s="95"/>
      <c r="L57" s="95"/>
      <c r="M57" s="95"/>
      <c r="N57" s="95"/>
    </row>
    <row r="58" spans="1:14" ht="14.25" customHeight="1" x14ac:dyDescent="0.2">
      <c r="B58" s="17"/>
      <c r="C58" s="17"/>
      <c r="D58" s="17"/>
      <c r="E58" s="23"/>
      <c r="F58" s="23"/>
      <c r="G58" s="21"/>
      <c r="H58" s="24"/>
      <c r="I58" s="46"/>
      <c r="J58" s="46"/>
      <c r="K58" s="96"/>
      <c r="L58" s="96"/>
      <c r="M58" s="96"/>
      <c r="N58" s="96"/>
    </row>
    <row r="59" spans="1:14" ht="14.25" customHeight="1" x14ac:dyDescent="0.2">
      <c r="A59" s="23"/>
      <c r="B59" s="17"/>
      <c r="C59" s="17"/>
      <c r="D59" s="17"/>
      <c r="E59" s="23"/>
      <c r="F59" s="23"/>
      <c r="K59" s="112" t="s">
        <v>33</v>
      </c>
      <c r="L59" s="112"/>
      <c r="M59" s="112"/>
      <c r="N59" s="113"/>
    </row>
    <row r="60" spans="1:14" ht="14.25" customHeight="1" x14ac:dyDescent="0.25">
      <c r="A60" s="25"/>
      <c r="B60" s="26"/>
      <c r="C60" s="26"/>
      <c r="D60" s="26"/>
      <c r="E60" s="26"/>
      <c r="F60" s="27"/>
      <c r="G60" s="21"/>
      <c r="H60" s="21"/>
      <c r="I60" s="47"/>
      <c r="J60" s="47"/>
      <c r="K60" s="116"/>
      <c r="L60" s="116"/>
      <c r="M60" s="116"/>
      <c r="N60" s="116"/>
    </row>
    <row r="61" spans="1:14" ht="14.25" customHeight="1" x14ac:dyDescent="0.2">
      <c r="A61" s="26"/>
      <c r="B61" s="26"/>
      <c r="C61" s="26"/>
      <c r="D61" s="26"/>
      <c r="E61" s="26"/>
      <c r="F61" s="27"/>
      <c r="G61" s="21"/>
      <c r="H61" s="24"/>
      <c r="I61" s="46"/>
      <c r="J61" s="46"/>
      <c r="K61" s="96"/>
      <c r="L61" s="96"/>
      <c r="M61" s="96"/>
      <c r="N61" s="96"/>
    </row>
    <row r="62" spans="1:14" ht="14.25" customHeight="1" x14ac:dyDescent="0.2">
      <c r="F62" s="41"/>
      <c r="K62" s="117" t="s">
        <v>8</v>
      </c>
      <c r="L62" s="117"/>
      <c r="M62" s="117"/>
      <c r="N62" s="95"/>
    </row>
    <row r="63" spans="1:14" ht="14.25" customHeight="1" x14ac:dyDescent="0.2">
      <c r="K63" s="116"/>
      <c r="L63" s="116"/>
      <c r="M63" s="116"/>
      <c r="N63" s="116"/>
    </row>
    <row r="64" spans="1:14" ht="14.25" customHeight="1" x14ac:dyDescent="0.2">
      <c r="G64" s="21"/>
      <c r="H64" s="24"/>
      <c r="I64" s="46"/>
      <c r="J64" s="46"/>
      <c r="K64" s="96"/>
      <c r="L64" s="96"/>
      <c r="M64" s="96"/>
      <c r="N64" s="96"/>
    </row>
    <row r="65" spans="11:14" ht="14.25" customHeight="1" x14ac:dyDescent="0.2">
      <c r="K65" s="112" t="s">
        <v>9</v>
      </c>
      <c r="L65" s="112"/>
      <c r="M65" s="112"/>
      <c r="N65" s="113"/>
    </row>
  </sheetData>
  <sheetProtection password="DE6F" sheet="1" objects="1" scenarios="1" selectLockedCells="1"/>
  <mergeCells count="95">
    <mergeCell ref="I46:K46"/>
    <mergeCell ref="L30:M30"/>
    <mergeCell ref="L17:M17"/>
    <mergeCell ref="L31:M31"/>
    <mergeCell ref="L14:M15"/>
    <mergeCell ref="L41:M41"/>
    <mergeCell ref="L18:M18"/>
    <mergeCell ref="L35:M35"/>
    <mergeCell ref="L36:M36"/>
    <mergeCell ref="L37:M37"/>
    <mergeCell ref="L38:M38"/>
    <mergeCell ref="L39:M39"/>
    <mergeCell ref="L32:M32"/>
    <mergeCell ref="L33:M33"/>
    <mergeCell ref="L34:M34"/>
    <mergeCell ref="L25:M25"/>
    <mergeCell ref="K65:N65"/>
    <mergeCell ref="N14:N15"/>
    <mergeCell ref="K63:N64"/>
    <mergeCell ref="L23:M23"/>
    <mergeCell ref="L24:M24"/>
    <mergeCell ref="K56:N56"/>
    <mergeCell ref="K62:N62"/>
    <mergeCell ref="K59:N59"/>
    <mergeCell ref="L16:M16"/>
    <mergeCell ref="K60:N61"/>
    <mergeCell ref="I19:K19"/>
    <mergeCell ref="I20:K20"/>
    <mergeCell ref="I21:K21"/>
    <mergeCell ref="K54:N55"/>
    <mergeCell ref="L43:M43"/>
    <mergeCell ref="L44:M44"/>
    <mergeCell ref="H14:H15"/>
    <mergeCell ref="F14:F15"/>
    <mergeCell ref="G14:G15"/>
    <mergeCell ref="L27:M27"/>
    <mergeCell ref="L28:M28"/>
    <mergeCell ref="L26:M26"/>
    <mergeCell ref="I22:K22"/>
    <mergeCell ref="I23:K23"/>
    <mergeCell ref="I24:K24"/>
    <mergeCell ref="I25:K25"/>
    <mergeCell ref="I26:K26"/>
    <mergeCell ref="I27:K27"/>
    <mergeCell ref="I28:K28"/>
    <mergeCell ref="A47:C47"/>
    <mergeCell ref="A49:C49"/>
    <mergeCell ref="L19:M19"/>
    <mergeCell ref="L20:M20"/>
    <mergeCell ref="L21:M21"/>
    <mergeCell ref="L22:M22"/>
    <mergeCell ref="L29:M29"/>
    <mergeCell ref="F47:L48"/>
    <mergeCell ref="L40:M40"/>
    <mergeCell ref="L42:M42"/>
    <mergeCell ref="L45:M45"/>
    <mergeCell ref="L46:M46"/>
    <mergeCell ref="I42:K42"/>
    <mergeCell ref="I43:K43"/>
    <mergeCell ref="I44:K44"/>
    <mergeCell ref="I45:K45"/>
    <mergeCell ref="K57:N58"/>
    <mergeCell ref="E52:L52"/>
    <mergeCell ref="A51:C51"/>
    <mergeCell ref="D51:E51"/>
    <mergeCell ref="D49:E49"/>
    <mergeCell ref="A3:J3"/>
    <mergeCell ref="I14:K15"/>
    <mergeCell ref="I16:K16"/>
    <mergeCell ref="I17:K17"/>
    <mergeCell ref="I18:K18"/>
    <mergeCell ref="D14:E14"/>
    <mergeCell ref="A9:B9"/>
    <mergeCell ref="D6:J6"/>
    <mergeCell ref="G11:M11"/>
    <mergeCell ref="G12:M12"/>
    <mergeCell ref="A6:C6"/>
    <mergeCell ref="M6:N6"/>
    <mergeCell ref="C9:D9"/>
    <mergeCell ref="A14:A15"/>
    <mergeCell ref="B14:B15"/>
    <mergeCell ref="C14:C15"/>
    <mergeCell ref="I29:K29"/>
    <mergeCell ref="I30:K30"/>
    <mergeCell ref="I31:K31"/>
    <mergeCell ref="I32:K32"/>
    <mergeCell ref="I33:K33"/>
    <mergeCell ref="I39:K39"/>
    <mergeCell ref="I40:K40"/>
    <mergeCell ref="I41:K41"/>
    <mergeCell ref="I34:K34"/>
    <mergeCell ref="I35:K35"/>
    <mergeCell ref="I36:K36"/>
    <mergeCell ref="I37:K37"/>
    <mergeCell ref="I38:K38"/>
  </mergeCells>
  <phoneticPr fontId="11" type="noConversion"/>
  <conditionalFormatting sqref="E16:E46">
    <cfRule type="expression" dxfId="8" priority="1222" stopIfTrue="1">
      <formula>AND(($C16-$B16)&gt;0.25,$E16="")</formula>
    </cfRule>
  </conditionalFormatting>
  <conditionalFormatting sqref="D16:D46">
    <cfRule type="expression" dxfId="7" priority="1368" stopIfTrue="1">
      <formula>AND(($C16-$B16)&gt;0.25,$D16="")</formula>
    </cfRule>
  </conditionalFormatting>
  <conditionalFormatting sqref="N12">
    <cfRule type="expression" dxfId="6" priority="1">
      <formula>AND(ISNUMBER(N12),$D$47&lt;$N$12)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84" orientation="portrait" blackAndWhite="1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36" id="{6302BDA2-7F6B-4465-9905-4B3C16830E2D}">
            <xm:f>OR(WEEKDAY(data!C1)=1,WEEKDAY(data!C1)=7,COUNTIF(data!$G:$G,data!$C1)&gt;0)</xm:f>
            <x14:dxf>
              <font>
                <color rgb="FFFF0000"/>
              </font>
            </x14:dxf>
          </x14:cfRule>
          <xm:sqref>A16:A46</xm:sqref>
        </x14:conditionalFormatting>
        <x14:conditionalFormatting xmlns:xm="http://schemas.microsoft.com/office/excel/2006/main">
          <x14:cfRule type="expression" priority="1363" id="{00000000-000E-0000-0000-000028000000}">
            <xm:f>AND($H16&lt;&gt;"",AND(WEEKDAY(data!$C1)&gt;1,WEEKDAY(data!$C1)&lt;7),$L16="",$N16="",COUNTIF(data!$G:$G,data!$C1)=0)</xm:f>
            <x14:dxf>
              <fill>
                <patternFill>
                  <bgColor rgb="FF91CCF9"/>
                </patternFill>
              </fill>
            </x14:dxf>
          </x14:cfRule>
          <xm:sqref>D16:E46</xm:sqref>
        </x14:conditionalFormatting>
        <x14:conditionalFormatting xmlns:xm="http://schemas.microsoft.com/office/excel/2006/main">
          <x14:cfRule type="expression" priority="1371" id="{00000000-000E-0000-0000-000004000000}">
            <xm:f>AND($A16&lt;&gt;"",AND(WEEKDAY(data!$C1)&gt;1,WEEKDAY(data!$C1)&lt;7),$L16="",$N16="",COUNTIF(data!$G:$G,data!$C1)=0)</xm:f>
            <x14:dxf>
              <fill>
                <patternFill>
                  <bgColor rgb="FF91CCF9"/>
                </patternFill>
              </fill>
            </x14:dxf>
          </x14:cfRule>
          <xm:sqref>B16:C46 F16:G46</xm:sqref>
        </x14:conditionalFormatting>
        <x14:conditionalFormatting xmlns:xm="http://schemas.microsoft.com/office/excel/2006/main">
          <x14:cfRule type="expression" priority="1373" id="{FF46952A-A73D-4183-9514-87612A627066}">
            <xm:f>AND($A16&lt;&gt;"",AND(WEEKDAY(data!C1)&gt;1,WEEKDAY(data!C1)&lt;7),$N16="",$H16="",COUNTIF(data!$G:$G,data!$C1)=0)</xm:f>
            <x14:dxf>
              <fill>
                <patternFill>
                  <bgColor rgb="FF91CCF9"/>
                </patternFill>
              </fill>
            </x14:dxf>
          </x14:cfRule>
          <xm:sqref>L16:L46</xm:sqref>
        </x14:conditionalFormatting>
        <x14:conditionalFormatting xmlns:xm="http://schemas.microsoft.com/office/excel/2006/main">
          <x14:cfRule type="expression" priority="1374" id="{D14152A7-004A-43B3-8F6B-D6508832940D}">
            <xm:f>AND($A16&lt;&gt;"",AND(WEEKDAY(data!C1)&gt;1,WEEKDAY(data!C1)&lt;7),$L16="",$H16="",COUNTIF(data!$G:$G,data!$C1)=0)</xm:f>
            <x14:dxf>
              <fill>
                <patternFill>
                  <bgColor rgb="FF91CCF9"/>
                </patternFill>
              </fill>
            </x14:dxf>
          </x14:cfRule>
          <xm:sqref>N16:N46</xm:sqref>
        </x14:conditionalFormatting>
        <x14:conditionalFormatting xmlns:xm="http://schemas.microsoft.com/office/excel/2006/main">
          <x14:cfRule type="expression" priority="2" id="{104C2DAB-766D-4DA4-9A66-63575C3A3979}">
            <xm:f>AND($A16&lt;&gt;"",AND(WEEKDAY(data!$C1)&gt;1,WEEKDAY(data!$C1)&lt;7),$L16="",$N16="",COUNTIF(data!$G:$G,data!$C1)=0)</xm:f>
            <x14:dxf>
              <fill>
                <patternFill>
                  <bgColor rgb="FF91CCF9"/>
                </patternFill>
              </fill>
            </x14:dxf>
          </x14:cfRule>
          <xm:sqref>I16:I46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data!$A$1:$A$12</xm:f>
          </x14:formula1>
          <xm:sqref>C9</xm:sqref>
        </x14:dataValidation>
        <x14:dataValidation type="list" allowBlank="1" showInputMessage="1">
          <x14:formula1>
            <xm:f>data!$D$1:$D$47</xm:f>
          </x14:formula1>
          <xm:sqref>A3</xm:sqref>
        </x14:dataValidation>
        <x14:dataValidation type="list" allowBlank="1" showInputMessage="1">
          <x14:formula1>
            <xm:f>data!$E$1</xm:f>
          </x14:formula1>
          <xm:sqref>N16:N46 L16:L46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G1" sqref="G1:G1048576"/>
    </sheetView>
  </sheetViews>
  <sheetFormatPr defaultRowHeight="12.75" x14ac:dyDescent="0.2"/>
  <cols>
    <col min="3" max="3" width="11.42578125" bestFit="1" customWidth="1"/>
    <col min="4" max="4" width="47.140625" bestFit="1" customWidth="1"/>
    <col min="7" max="7" width="9.85546875" bestFit="1" customWidth="1"/>
  </cols>
  <sheetData>
    <row r="1" spans="1:7" x14ac:dyDescent="0.2">
      <c r="A1" t="s">
        <v>20</v>
      </c>
      <c r="B1">
        <v>1</v>
      </c>
      <c r="C1" s="44">
        <f>DATE((CONCATENATE(form!$E$9,form!$F$9)),MONTH(DATEVALUE(form!$C$9&amp;" 1")),DAY(data!B1))</f>
        <v>45323</v>
      </c>
      <c r="D1" t="s">
        <v>34</v>
      </c>
      <c r="E1" t="s">
        <v>82</v>
      </c>
      <c r="G1" t="s">
        <v>87</v>
      </c>
    </row>
    <row r="2" spans="1:7" x14ac:dyDescent="0.2">
      <c r="A2" t="s">
        <v>21</v>
      </c>
      <c r="B2">
        <v>2</v>
      </c>
      <c r="C2" s="44">
        <f>DATE((CONCATENATE(form!$E$9,form!$F$9)),MONTH(DATEVALUE(form!$C$9&amp;" 1")),DAY(data!B2))</f>
        <v>45324</v>
      </c>
      <c r="D2" t="s">
        <v>35</v>
      </c>
      <c r="G2" s="44">
        <v>45247</v>
      </c>
    </row>
    <row r="3" spans="1:7" x14ac:dyDescent="0.2">
      <c r="A3" t="s">
        <v>22</v>
      </c>
      <c r="B3">
        <v>3</v>
      </c>
      <c r="C3" s="44">
        <f>DATE((CONCATENATE(form!$E$9,form!$F$9)),MONTH(DATEVALUE(form!$C$9&amp;" 1")),DAY(data!B3))</f>
        <v>45325</v>
      </c>
      <c r="D3" t="s">
        <v>36</v>
      </c>
      <c r="G3" s="44">
        <v>45284</v>
      </c>
    </row>
    <row r="4" spans="1:7" x14ac:dyDescent="0.2">
      <c r="A4" t="s">
        <v>23</v>
      </c>
      <c r="B4">
        <v>4</v>
      </c>
      <c r="C4" s="44">
        <f>DATE((CONCATENATE(form!$E$9,form!$F$9)),MONTH(DATEVALUE(form!$C$9&amp;" 1")),DAY(data!B4))</f>
        <v>45326</v>
      </c>
      <c r="D4" t="s">
        <v>37</v>
      </c>
      <c r="G4" s="44">
        <v>45285</v>
      </c>
    </row>
    <row r="5" spans="1:7" x14ac:dyDescent="0.2">
      <c r="A5" t="s">
        <v>24</v>
      </c>
      <c r="B5">
        <v>5</v>
      </c>
      <c r="C5" s="44">
        <f>DATE((CONCATENATE(form!$E$9,form!$F$9)),MONTH(DATEVALUE(form!$C$9&amp;" 1")),DAY(data!B5))</f>
        <v>45327</v>
      </c>
      <c r="D5" t="s">
        <v>38</v>
      </c>
      <c r="G5" s="44">
        <v>45286</v>
      </c>
    </row>
    <row r="6" spans="1:7" x14ac:dyDescent="0.2">
      <c r="A6" t="s">
        <v>25</v>
      </c>
      <c r="B6">
        <v>6</v>
      </c>
      <c r="C6" s="44">
        <f>DATE((CONCATENATE(form!$E$9,form!$F$9)),MONTH(DATEVALUE(form!$C$9&amp;" 1")),DAY(data!B6))</f>
        <v>45328</v>
      </c>
      <c r="D6" t="s">
        <v>39</v>
      </c>
      <c r="G6" s="44">
        <v>45292</v>
      </c>
    </row>
    <row r="7" spans="1:7" x14ac:dyDescent="0.2">
      <c r="A7" t="s">
        <v>26</v>
      </c>
      <c r="B7">
        <v>7</v>
      </c>
      <c r="C7" s="44">
        <f>DATE((CONCATENATE(form!$E$9,form!$F$9)),MONTH(DATEVALUE(form!$C$9&amp;" 1")),DAY(data!B7))</f>
        <v>45329</v>
      </c>
      <c r="D7" t="s">
        <v>40</v>
      </c>
      <c r="G7" s="44">
        <v>45380</v>
      </c>
    </row>
    <row r="8" spans="1:7" x14ac:dyDescent="0.2">
      <c r="A8" t="s">
        <v>27</v>
      </c>
      <c r="B8">
        <v>8</v>
      </c>
      <c r="C8" s="44">
        <f>DATE((CONCATENATE(form!$E$9,form!$F$9)),MONTH(DATEVALUE(form!$C$9&amp;" 1")),DAY(data!B8))</f>
        <v>45330</v>
      </c>
      <c r="D8" t="s">
        <v>41</v>
      </c>
      <c r="G8" s="44">
        <v>45383</v>
      </c>
    </row>
    <row r="9" spans="1:7" x14ac:dyDescent="0.2">
      <c r="A9" t="s">
        <v>28</v>
      </c>
      <c r="B9">
        <v>9</v>
      </c>
      <c r="C9" s="44">
        <f>DATE((CONCATENATE(form!$E$9,form!$F$9)),MONTH(DATEVALUE(form!$C$9&amp;" 1")),DAY(data!B9))</f>
        <v>45331</v>
      </c>
      <c r="D9" t="s">
        <v>42</v>
      </c>
      <c r="G9" s="44">
        <v>45413</v>
      </c>
    </row>
    <row r="10" spans="1:7" x14ac:dyDescent="0.2">
      <c r="A10" t="s">
        <v>12</v>
      </c>
      <c r="B10">
        <v>10</v>
      </c>
      <c r="C10" s="44">
        <f>DATE((CONCATENATE(form!$E$9,form!$F$9)),MONTH(DATEVALUE(form!$C$9&amp;" 1")),DAY(data!B10))</f>
        <v>45332</v>
      </c>
      <c r="D10" t="s">
        <v>43</v>
      </c>
      <c r="G10" s="44">
        <v>45420</v>
      </c>
    </row>
    <row r="11" spans="1:7" x14ac:dyDescent="0.2">
      <c r="A11" t="s">
        <v>29</v>
      </c>
      <c r="B11">
        <v>11</v>
      </c>
      <c r="C11" s="44">
        <f>DATE((CONCATENATE(form!$E$9,form!$F$9)),MONTH(DATEVALUE(form!$C$9&amp;" 1")),DAY(data!B11))</f>
        <v>45333</v>
      </c>
      <c r="D11" t="s">
        <v>44</v>
      </c>
      <c r="G11" s="44">
        <v>45478</v>
      </c>
    </row>
    <row r="12" spans="1:7" x14ac:dyDescent="0.2">
      <c r="A12" t="s">
        <v>30</v>
      </c>
      <c r="B12">
        <v>12</v>
      </c>
      <c r="C12" s="44">
        <f>DATE((CONCATENATE(form!$E$9,form!$F$9)),MONTH(DATEVALUE(form!$C$9&amp;" 1")),DAY(data!B12))</f>
        <v>45334</v>
      </c>
      <c r="D12" t="s">
        <v>45</v>
      </c>
      <c r="G12" s="44">
        <v>45479</v>
      </c>
    </row>
    <row r="13" spans="1:7" x14ac:dyDescent="0.2">
      <c r="B13">
        <v>13</v>
      </c>
      <c r="C13" s="44">
        <f>DATE((CONCATENATE(form!$E$9,form!$F$9)),MONTH(DATEVALUE(form!$C$9&amp;" 1")),DAY(data!B13))</f>
        <v>45335</v>
      </c>
      <c r="D13" t="s">
        <v>46</v>
      </c>
      <c r="G13" s="44">
        <v>45563</v>
      </c>
    </row>
    <row r="14" spans="1:7" x14ac:dyDescent="0.2">
      <c r="B14">
        <v>14</v>
      </c>
      <c r="C14" s="44">
        <f>DATE((CONCATENATE(form!$E$9,form!$F$9)),MONTH(DATEVALUE(form!$C$9&amp;" 1")),DAY(data!B14))</f>
        <v>45336</v>
      </c>
      <c r="D14" t="s">
        <v>47</v>
      </c>
      <c r="G14" s="44">
        <v>45593</v>
      </c>
    </row>
    <row r="15" spans="1:7" x14ac:dyDescent="0.2">
      <c r="B15">
        <v>15</v>
      </c>
      <c r="C15" s="44">
        <f>DATE((CONCATENATE(form!$E$9,form!$F$9)),MONTH(DATEVALUE(form!$C$9&amp;" 1")),DAY(data!B15))</f>
        <v>45337</v>
      </c>
      <c r="D15" t="s">
        <v>48</v>
      </c>
      <c r="G15" s="44">
        <v>45613</v>
      </c>
    </row>
    <row r="16" spans="1:7" x14ac:dyDescent="0.2">
      <c r="B16">
        <v>16</v>
      </c>
      <c r="C16" s="44">
        <f>DATE((CONCATENATE(form!$E$9,form!$F$9)),MONTH(DATEVALUE(form!$C$9&amp;" 1")),DAY(data!B16))</f>
        <v>45338</v>
      </c>
      <c r="D16" t="s">
        <v>49</v>
      </c>
      <c r="G16" s="44">
        <v>45650</v>
      </c>
    </row>
    <row r="17" spans="2:7" x14ac:dyDescent="0.2">
      <c r="B17">
        <v>17</v>
      </c>
      <c r="C17" s="44">
        <f>DATE((CONCATENATE(form!$E$9,form!$F$9)),MONTH(DATEVALUE(form!$C$9&amp;" 1")),DAY(data!B17))</f>
        <v>45339</v>
      </c>
      <c r="D17" t="s">
        <v>50</v>
      </c>
      <c r="G17" s="44">
        <v>45651</v>
      </c>
    </row>
    <row r="18" spans="2:7" x14ac:dyDescent="0.2">
      <c r="B18">
        <v>18</v>
      </c>
      <c r="C18" s="44">
        <f>DATE((CONCATENATE(form!$E$9,form!$F$9)),MONTH(DATEVALUE(form!$C$9&amp;" 1")),DAY(data!B18))</f>
        <v>45340</v>
      </c>
      <c r="D18" t="s">
        <v>51</v>
      </c>
      <c r="G18" s="44">
        <v>45652</v>
      </c>
    </row>
    <row r="19" spans="2:7" x14ac:dyDescent="0.2">
      <c r="B19">
        <v>19</v>
      </c>
      <c r="C19" s="44">
        <f>DATE((CONCATENATE(form!$E$9,form!$F$9)),MONTH(DATEVALUE(form!$C$9&amp;" 1")),DAY(data!B19))</f>
        <v>45341</v>
      </c>
      <c r="D19" t="s">
        <v>52</v>
      </c>
      <c r="G19" s="44">
        <v>45658</v>
      </c>
    </row>
    <row r="20" spans="2:7" x14ac:dyDescent="0.2">
      <c r="B20">
        <v>20</v>
      </c>
      <c r="C20" s="44">
        <f>DATE((CONCATENATE(form!$E$9,form!$F$9)),MONTH(DATEVALUE(form!$C$9&amp;" 1")),DAY(data!B20))</f>
        <v>45342</v>
      </c>
      <c r="D20" t="s">
        <v>53</v>
      </c>
      <c r="G20" s="44">
        <v>45765</v>
      </c>
    </row>
    <row r="21" spans="2:7" x14ac:dyDescent="0.2">
      <c r="B21">
        <v>21</v>
      </c>
      <c r="C21" s="44">
        <f>DATE((CONCATENATE(form!$E$9,form!$F$9)),MONTH(DATEVALUE(form!$C$9&amp;" 1")),DAY(data!B21))</f>
        <v>45343</v>
      </c>
      <c r="D21" t="s">
        <v>54</v>
      </c>
      <c r="G21" s="44">
        <v>45768</v>
      </c>
    </row>
    <row r="22" spans="2:7" x14ac:dyDescent="0.2">
      <c r="B22">
        <v>22</v>
      </c>
      <c r="C22" s="44">
        <f>DATE((CONCATENATE(form!$E$9,form!$F$9)),MONTH(DATEVALUE(form!$C$9&amp;" 1")),DAY(data!B22))</f>
        <v>45344</v>
      </c>
      <c r="D22" t="s">
        <v>55</v>
      </c>
      <c r="G22" s="44">
        <v>45778</v>
      </c>
    </row>
    <row r="23" spans="2:7" x14ac:dyDescent="0.2">
      <c r="B23">
        <v>23</v>
      </c>
      <c r="C23" s="44">
        <f>DATE((CONCATENATE(form!$E$9,form!$F$9)),MONTH(DATEVALUE(form!$C$9&amp;" 1")),DAY(data!B23))</f>
        <v>45345</v>
      </c>
      <c r="D23" t="s">
        <v>56</v>
      </c>
      <c r="G23" s="44">
        <v>45785</v>
      </c>
    </row>
    <row r="24" spans="2:7" x14ac:dyDescent="0.2">
      <c r="B24">
        <v>24</v>
      </c>
      <c r="C24" s="44">
        <f>DATE((CONCATENATE(form!$E$9,form!$F$9)),MONTH(DATEVALUE(form!$C$9&amp;" 1")),DAY(data!B24))</f>
        <v>45346</v>
      </c>
      <c r="D24" t="s">
        <v>57</v>
      </c>
      <c r="G24" s="44">
        <v>45843</v>
      </c>
    </row>
    <row r="25" spans="2:7" x14ac:dyDescent="0.2">
      <c r="B25">
        <v>25</v>
      </c>
      <c r="C25" s="44">
        <f>DATE((CONCATENATE(form!$E$9,form!$F$9)),MONTH(DATEVALUE(form!$C$9&amp;" 1")),DAY(data!B25))</f>
        <v>45347</v>
      </c>
      <c r="D25" t="s">
        <v>58</v>
      </c>
      <c r="G25" s="44">
        <v>45844</v>
      </c>
    </row>
    <row r="26" spans="2:7" x14ac:dyDescent="0.2">
      <c r="B26">
        <v>26</v>
      </c>
      <c r="C26" s="44">
        <f>DATE((CONCATENATE(form!$E$9,form!$F$9)),MONTH(DATEVALUE(form!$C$9&amp;" 1")),DAY(data!B26))</f>
        <v>45348</v>
      </c>
      <c r="D26" t="s">
        <v>59</v>
      </c>
      <c r="G26" s="44">
        <v>45928</v>
      </c>
    </row>
    <row r="27" spans="2:7" x14ac:dyDescent="0.2">
      <c r="B27">
        <v>27</v>
      </c>
      <c r="C27" s="44">
        <f>DATE((CONCATENATE(form!$E$9,form!$F$9)),MONTH(DATEVALUE(form!$C$9&amp;" 1")),DAY(data!B27))</f>
        <v>45349</v>
      </c>
      <c r="D27" t="s">
        <v>60</v>
      </c>
      <c r="G27" s="44">
        <v>45958</v>
      </c>
    </row>
    <row r="28" spans="2:7" x14ac:dyDescent="0.2">
      <c r="B28">
        <v>28</v>
      </c>
      <c r="C28" s="44">
        <f>DATE((CONCATENATE(form!$E$9,form!$F$9)),MONTH(DATEVALUE(form!$C$9&amp;" 1")),DAY(data!B28))</f>
        <v>45350</v>
      </c>
      <c r="D28" t="s">
        <v>61</v>
      </c>
      <c r="G28" s="44">
        <v>45978</v>
      </c>
    </row>
    <row r="29" spans="2:7" x14ac:dyDescent="0.2">
      <c r="B29">
        <v>29</v>
      </c>
      <c r="C29" s="44">
        <f>DATE((CONCATENATE(form!$E$9,form!$F$9)),MONTH(DATEVALUE(form!$C$9&amp;" 1")),DAY(data!B29))</f>
        <v>45351</v>
      </c>
      <c r="D29" t="s">
        <v>62</v>
      </c>
      <c r="G29" s="44">
        <v>46015</v>
      </c>
    </row>
    <row r="30" spans="2:7" x14ac:dyDescent="0.2">
      <c r="B30">
        <v>30</v>
      </c>
      <c r="C30" s="44">
        <f>DATE((CONCATENATE(form!$E$9,form!$F$9)),MONTH(DATEVALUE(form!$C$9&amp;" 1")),DAY(data!B30))</f>
        <v>45352</v>
      </c>
      <c r="D30" t="s">
        <v>63</v>
      </c>
      <c r="G30" s="44">
        <v>46016</v>
      </c>
    </row>
    <row r="31" spans="2:7" x14ac:dyDescent="0.2">
      <c r="B31">
        <v>31</v>
      </c>
      <c r="C31" s="44">
        <f>DATE((CONCATENATE(form!$E$9,form!$F$9)),MONTH(DATEVALUE(form!$C$9&amp;" 1")),DAY(data!B31))</f>
        <v>45353</v>
      </c>
      <c r="D31" t="s">
        <v>64</v>
      </c>
      <c r="G31" s="44">
        <v>46017</v>
      </c>
    </row>
    <row r="32" spans="2:7" x14ac:dyDescent="0.2">
      <c r="D32" t="s">
        <v>65</v>
      </c>
      <c r="G32" s="44">
        <v>46023</v>
      </c>
    </row>
    <row r="33" spans="4:7" x14ac:dyDescent="0.2">
      <c r="D33" t="s">
        <v>66</v>
      </c>
      <c r="G33" s="44">
        <v>46115</v>
      </c>
    </row>
    <row r="34" spans="4:7" x14ac:dyDescent="0.2">
      <c r="D34" t="s">
        <v>67</v>
      </c>
      <c r="G34" s="44">
        <v>46118</v>
      </c>
    </row>
    <row r="35" spans="4:7" x14ac:dyDescent="0.2">
      <c r="D35" t="s">
        <v>68</v>
      </c>
      <c r="G35" s="44">
        <v>46143</v>
      </c>
    </row>
    <row r="36" spans="4:7" x14ac:dyDescent="0.2">
      <c r="D36" t="s">
        <v>69</v>
      </c>
      <c r="G36" s="44">
        <v>46150</v>
      </c>
    </row>
    <row r="37" spans="4:7" x14ac:dyDescent="0.2">
      <c r="D37" t="s">
        <v>70</v>
      </c>
      <c r="G37" s="44">
        <v>46208</v>
      </c>
    </row>
    <row r="38" spans="4:7" x14ac:dyDescent="0.2">
      <c r="D38" t="s">
        <v>71</v>
      </c>
      <c r="G38" s="44">
        <v>46209</v>
      </c>
    </row>
    <row r="39" spans="4:7" x14ac:dyDescent="0.2">
      <c r="D39" t="s">
        <v>72</v>
      </c>
      <c r="G39" s="44">
        <v>46293</v>
      </c>
    </row>
    <row r="40" spans="4:7" x14ac:dyDescent="0.2">
      <c r="D40" t="s">
        <v>73</v>
      </c>
      <c r="G40" s="44">
        <v>46323</v>
      </c>
    </row>
    <row r="41" spans="4:7" x14ac:dyDescent="0.2">
      <c r="D41" t="s">
        <v>74</v>
      </c>
      <c r="G41" s="44">
        <v>46343</v>
      </c>
    </row>
    <row r="42" spans="4:7" x14ac:dyDescent="0.2">
      <c r="D42" t="s">
        <v>75</v>
      </c>
      <c r="G42" s="44">
        <v>46380</v>
      </c>
    </row>
    <row r="43" spans="4:7" x14ac:dyDescent="0.2">
      <c r="D43" t="s">
        <v>76</v>
      </c>
      <c r="G43" s="44">
        <v>46381</v>
      </c>
    </row>
    <row r="44" spans="4:7" x14ac:dyDescent="0.2">
      <c r="D44" t="s">
        <v>77</v>
      </c>
      <c r="G44" s="44">
        <v>46382</v>
      </c>
    </row>
    <row r="45" spans="4:7" x14ac:dyDescent="0.2">
      <c r="D45" t="s">
        <v>78</v>
      </c>
      <c r="G45" s="44">
        <v>46388</v>
      </c>
    </row>
    <row r="46" spans="4:7" x14ac:dyDescent="0.2">
      <c r="D46" t="s">
        <v>79</v>
      </c>
      <c r="G46" s="44">
        <v>46472</v>
      </c>
    </row>
    <row r="47" spans="4:7" x14ac:dyDescent="0.2">
      <c r="D47" t="s">
        <v>80</v>
      </c>
      <c r="G47" s="44">
        <v>46475</v>
      </c>
    </row>
    <row r="48" spans="4:7" x14ac:dyDescent="0.2">
      <c r="G48" s="44">
        <v>46508</v>
      </c>
    </row>
    <row r="49" spans="7:7" x14ac:dyDescent="0.2">
      <c r="G49" s="44">
        <v>46515</v>
      </c>
    </row>
    <row r="50" spans="7:7" x14ac:dyDescent="0.2">
      <c r="G50" s="44">
        <v>46573</v>
      </c>
    </row>
    <row r="51" spans="7:7" x14ac:dyDescent="0.2">
      <c r="G51" s="44">
        <v>46574</v>
      </c>
    </row>
    <row r="52" spans="7:7" x14ac:dyDescent="0.2">
      <c r="G52" s="44">
        <v>46658</v>
      </c>
    </row>
    <row r="53" spans="7:7" x14ac:dyDescent="0.2">
      <c r="G53" s="44">
        <v>46688</v>
      </c>
    </row>
    <row r="54" spans="7:7" x14ac:dyDescent="0.2">
      <c r="G54" s="44">
        <v>46708</v>
      </c>
    </row>
    <row r="55" spans="7:7" x14ac:dyDescent="0.2">
      <c r="G55" s="44">
        <v>46745</v>
      </c>
    </row>
    <row r="56" spans="7:7" x14ac:dyDescent="0.2">
      <c r="G56" s="44">
        <v>46746</v>
      </c>
    </row>
    <row r="57" spans="7:7" x14ac:dyDescent="0.2">
      <c r="G57" s="44">
        <v>46747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</vt:lpstr>
      <vt:lpstr>data</vt:lpstr>
      <vt:lpstr>form!Oblast_tisku</vt:lpstr>
    </vt:vector>
  </TitlesOfParts>
  <Company>CVUT Fsv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OsOdd</dc:title>
  <dc:creator>Záleská Zora</dc:creator>
  <cp:lastModifiedBy>Dan</cp:lastModifiedBy>
  <cp:lastPrinted>2023-12-29T23:01:02Z</cp:lastPrinted>
  <dcterms:created xsi:type="dcterms:W3CDTF">2004-03-18T10:09:34Z</dcterms:created>
  <dcterms:modified xsi:type="dcterms:W3CDTF">2024-02-22T22:13:22Z</dcterms:modified>
</cp:coreProperties>
</file>